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1"/>
  </bookViews>
  <sheets>
    <sheet name="rekap 7_2 " sheetId="1" r:id="rId1"/>
    <sheet name="ODSEK 2" sheetId="2" r:id="rId2"/>
  </sheets>
  <definedNames>
    <definedName name="_xlnm.Print_Area" localSheetId="1">'ODSEK 2'!$A$2:$G$60</definedName>
    <definedName name="_xlnm.Print_Area" localSheetId="0">'rekap 7_2 '!$A$1:$G$37</definedName>
    <definedName name="_xlnm.Print_Titles" localSheetId="1">'ODSEK 2'!$4:$4</definedName>
  </definedNames>
  <calcPr fullCalcOnLoad="1"/>
</workbook>
</file>

<file path=xl/sharedStrings.xml><?xml version="1.0" encoding="utf-8"?>
<sst xmlns="http://schemas.openxmlformats.org/spreadsheetml/2006/main" count="149" uniqueCount="106">
  <si>
    <t>oznaka postavke</t>
  </si>
  <si>
    <t>Opis dela</t>
  </si>
  <si>
    <t>kol.</t>
  </si>
  <si>
    <t>EM</t>
  </si>
  <si>
    <t>projektantska cena/enoto</t>
  </si>
  <si>
    <t>PREDDELA</t>
  </si>
  <si>
    <t>PREDDELA SKUPAJ</t>
  </si>
  <si>
    <t>2</t>
  </si>
  <si>
    <t>3</t>
  </si>
  <si>
    <t>4</t>
  </si>
  <si>
    <t>Zap.št.</t>
  </si>
  <si>
    <t>1</t>
  </si>
  <si>
    <t>SKUPAJ</t>
  </si>
  <si>
    <t>kos</t>
  </si>
  <si>
    <t>VSE SKUPAJ</t>
  </si>
  <si>
    <t>znesek EUR</t>
  </si>
  <si>
    <t>zap. štev.</t>
  </si>
  <si>
    <r>
      <t>m</t>
    </r>
    <r>
      <rPr>
        <vertAlign val="superscript"/>
        <sz val="10"/>
        <rFont val="Arial"/>
        <family val="2"/>
      </rPr>
      <t>3</t>
    </r>
  </si>
  <si>
    <t>TUJE STORITVE</t>
  </si>
  <si>
    <t>TUJE STORITVE SKUPAJ</t>
  </si>
  <si>
    <t>m</t>
  </si>
  <si>
    <t>DDV 22%</t>
  </si>
  <si>
    <r>
      <t>m</t>
    </r>
    <r>
      <rPr>
        <vertAlign val="superscript"/>
        <sz val="10"/>
        <rFont val="Arial"/>
        <family val="2"/>
      </rPr>
      <t>2</t>
    </r>
  </si>
  <si>
    <t>N</t>
  </si>
  <si>
    <r>
      <t>m</t>
    </r>
    <r>
      <rPr>
        <vertAlign val="superscript"/>
        <sz val="10"/>
        <rFont val="Arial"/>
        <family val="2"/>
      </rPr>
      <t>1</t>
    </r>
  </si>
  <si>
    <t>12 151</t>
  </si>
  <si>
    <t>13 311</t>
  </si>
  <si>
    <t>4.</t>
  </si>
  <si>
    <t>5.</t>
  </si>
  <si>
    <t xml:space="preserve">VSE SKUPAJ Z DDV </t>
  </si>
  <si>
    <t xml:space="preserve">Projektantski nadzor </t>
  </si>
  <si>
    <t>IZVEDBA ZAŠČITE BREŽINE SKUPAJ</t>
  </si>
  <si>
    <t>ur</t>
  </si>
  <si>
    <t>NEPREDVIDENA DELA 10%</t>
  </si>
  <si>
    <t>D</t>
  </si>
  <si>
    <t>PODAJNO LOVILNE OGRAJE</t>
  </si>
  <si>
    <t>IZVEDBA PODAJNO LOVILNE OGRAJE SKUPAJ</t>
  </si>
  <si>
    <t>OPOMBE: </t>
  </si>
  <si>
    <t>- Vsi vgrajeni materiali morajo biti proizvedeni v skladu z nacionalnim oziroma evropskim </t>
  </si>
  <si>
    <t>tehničnim soglasjem (STS ali ETA) in preskušani po ETAG 027 s pridobljeno oznako CE. </t>
  </si>
  <si>
    <t>Pred izvedbo mora izvajalec del predložiti vso dokumentacijo naročniku in/ali inženirju v </t>
  </si>
  <si>
    <t>skladu z nacionalno in EU tehnično regulativo. </t>
  </si>
  <si>
    <t>- pri vseh podajno lovilnih sistemih je predvideno sidranje temeljnih plošč na skalni osnovi. V </t>
  </si>
  <si>
    <t>primeru, da se z izravnavo terena v linijah ograj ne bo zagotovilo ustrezne podlage, se </t>
  </si>
  <si>
    <t>sidranje temeljnih plošč prilagodi v skladu z navodili proizvajalca lovilnih sistemov. Strošek </t>
  </si>
  <si>
    <t>morebitnih sprememb sidranja mora ponudnik/izvajalec upoštevati pri postavkah lovilnih </t>
  </si>
  <si>
    <t>ograj </t>
  </si>
  <si>
    <t>- Delo se izvaja izključno v alpinističnem pristopu z vrvno tehniko, delo z težkimi bremeni. Vsi </t>
  </si>
  <si>
    <t>delavci pri montaži morajo biti zdravniško sposobni za tovrstna dela in imeti opravljen izpit </t>
  </si>
  <si>
    <t>VZPD za tovrstna dela. </t>
  </si>
  <si>
    <t>Geotehnični nadzor (spremljava geološke zgradbe pri vrtanju vrtin za  sidra in izkopa vkopnih brežin)</t>
  </si>
  <si>
    <t>11 311 D</t>
  </si>
  <si>
    <t>12 131 D</t>
  </si>
  <si>
    <t>IZVEDBA SIDRANE MREŽE</t>
  </si>
  <si>
    <t>SIDRANO TEŽKO POCINKANO PLETIVO RASTER SIDER 3mx3m</t>
  </si>
  <si>
    <r>
      <t>Zaščita brežine s sidrano mrežo iz  jeklenega pletiva (ft&gt;500N/mm</t>
    </r>
    <r>
      <rPr>
        <sz val="10"/>
        <rFont val="Technic"/>
        <family val="0"/>
      </rPr>
      <t>²</t>
    </r>
    <r>
      <rPr>
        <sz val="10"/>
        <rFont val="Arial"/>
        <family val="2"/>
      </rPr>
      <t xml:space="preserve">) . Glavne tehnične specifikacije  mreže:
• natezna trdnost spiralne mreže v vertikalni smeri: min. 60 kN/m
• dimenzije romboidnega okna mreže max. 8 cm/14 cm
• pritrdilna plošča mreže na sidra: min.100 x 100 
• spojni elementi ne smejo dovoljevati povečane deformacije sistema
• zaključki mreže morajo biti zavozlani, da je preprečeno izvijanje posameznih žic iz mreže
• robne jeklenice </t>
    </r>
    <r>
      <rPr>
        <sz val="10"/>
        <rFont val="Technic"/>
        <family val="0"/>
      </rPr>
      <t>ø</t>
    </r>
    <r>
      <rPr>
        <sz val="10"/>
        <rFont val="Arial"/>
        <family val="2"/>
      </rPr>
      <t xml:space="preserve"> 12mm (prislon mreže na neravnine)
• protikorozijska zaščita    (2xvroče cinkano)                                                                                 Postavka vsebuje nabavo in vgradnjo mreže.</t>
    </r>
  </si>
  <si>
    <t>7/2  IZN ŽAŠČITA CESTE PRED PADAJOČIM KAMENJEM IZ ZALEDNIH BREŽIN NA G2-102/1034 SP.IDRIJA-GODOVIČ od km 4.920 do km 7.959, ODSEK 2 od km 6.934 do km 7.491</t>
  </si>
  <si>
    <t>89</t>
  </si>
  <si>
    <t>72</t>
  </si>
  <si>
    <t>88</t>
  </si>
  <si>
    <t>90</t>
  </si>
  <si>
    <t>83</t>
  </si>
  <si>
    <t>75</t>
  </si>
  <si>
    <r>
      <rPr>
        <b/>
        <sz val="10.5"/>
        <rFont val="Calibri"/>
        <family val="2"/>
      </rPr>
      <t xml:space="preserve">PLO2-7  - ETA certificirana lovilna ograja energije 500 kJ,podajnost &lt;6m. </t>
    </r>
    <r>
      <rPr>
        <sz val="10.5"/>
        <rFont val="Calibri"/>
        <family val="2"/>
      </rPr>
      <t xml:space="preserve">
Nabava, transport in montaža varovalne podajno lovilne ograje  h =4,00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t>
    </r>
  </si>
  <si>
    <t>50</t>
  </si>
  <si>
    <t>80</t>
  </si>
  <si>
    <r>
      <rPr>
        <b/>
        <sz val="10.5"/>
        <rFont val="Calibri"/>
        <family val="2"/>
      </rPr>
      <t xml:space="preserve">PLO2-8  - ETA certificirana lovilna ograja energije 1000 kJ,podajnost &lt;6m. </t>
    </r>
    <r>
      <rPr>
        <sz val="10.5"/>
        <rFont val="Calibri"/>
        <family val="2"/>
      </rPr>
      <t xml:space="preserve">
Nabava, transport in montaža varovalne podajno lovilne ograje  h =5,00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bloki.Vključno z izvedbo obbetoniranega temelja pod stebri ograje (po potrebi) ter izvedbo internega dolbrežnega sidranja med tretjim in četrtim poljem zaradi večje dolžine ograje.</t>
    </r>
  </si>
  <si>
    <r>
      <rPr>
        <b/>
        <sz val="10.5"/>
        <rFont val="Calibri"/>
        <family val="2"/>
      </rPr>
      <t xml:space="preserve">PLO2-4  - ETA certificirana lovilna ograja energije 2000 kJ,podajnost &lt;10m. </t>
    </r>
    <r>
      <rPr>
        <sz val="10.5"/>
        <rFont val="Calibri"/>
        <family val="2"/>
      </rPr>
      <t xml:space="preserve">
Nabava, transport in montaža varovalne podajno lovilne ograje  h =6,00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bloki.Vključno z izvedbo obbetoniranega temelja pod stebri ograje (po potrebi) ter izvedbo internega dolbrežnega sidranja med petim  in šestim poljem zaradi večje dolžine ograje. </t>
    </r>
  </si>
  <si>
    <r>
      <rPr>
        <b/>
        <sz val="10.5"/>
        <rFont val="Calibri"/>
        <family val="2"/>
      </rPr>
      <t xml:space="preserve">PLO2-3  - ETA certificirana lovilna ograja energije 500 kJ,podajnost &gt;11m. </t>
    </r>
    <r>
      <rPr>
        <sz val="10.5"/>
        <rFont val="Calibri"/>
        <family val="2"/>
      </rPr>
      <t xml:space="preserve">
Nabava, transport in montaža varovalne podajno lovilne ograje  h =4,00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 Vključno z izvedbo obbetoniranega temelja pod stebri ograje (po potrebi) ter izvedbo internega dolbrežnega sidranja med drugim  in tretjim poljem zaradi večje dolžine ograje.</t>
    </r>
  </si>
  <si>
    <r>
      <rPr>
        <b/>
        <sz val="10.5"/>
        <rFont val="Calibri"/>
        <family val="2"/>
      </rPr>
      <t xml:space="preserve">PLO2-2  - ETA certificirana lovilna ograja energije 250 kJ,podajnost &gt;11m. </t>
    </r>
    <r>
      <rPr>
        <sz val="10.5"/>
        <rFont val="Calibri"/>
        <family val="2"/>
      </rPr>
      <t xml:space="preserve">
Nabava, transport in montaža varovalne podajno lovilne ograje  h =3,00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bloki.Vključno z izvedbo obbetoniranega temelja pod stebri ograje (po potrebi) ter izvedbo internega dolbrežnega sidranja med tretjim  in četrtim poljem zaradi večje dolžine ograje.</t>
    </r>
  </si>
  <si>
    <r>
      <rPr>
        <b/>
        <sz val="10.5"/>
        <rFont val="Calibri"/>
        <family val="2"/>
      </rPr>
      <t xml:space="preserve">PLO2-1  - ETA certificirana lovilna ograja energije 250 kJ,podajnost &gt;11m. </t>
    </r>
    <r>
      <rPr>
        <sz val="10.5"/>
        <rFont val="Calibri"/>
        <family val="2"/>
      </rPr>
      <t xml:space="preserve">
Nabava, transport in montaža varovalne podajno lovilne ograje  h =3,00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bloki.Vključno z izvedbo obbetoniranega temelja pod stebri ograje (po potrebi) ter izvedbo internega dolbrežnega sidranja med tretjim  in četrtim poljem zaradi večje dolžine ograje.</t>
    </r>
  </si>
  <si>
    <r>
      <rPr>
        <b/>
        <sz val="10.5"/>
        <rFont val="Calibri"/>
        <family val="2"/>
      </rPr>
      <t xml:space="preserve">PLO2-6  - ETA certificirana lovilna ograja energije 1000 kJ,podajnost &gt;10m. </t>
    </r>
    <r>
      <rPr>
        <sz val="10.5"/>
        <rFont val="Calibri"/>
        <family val="2"/>
      </rPr>
      <t xml:space="preserve">
Nabava, transport in montaža varovalne podajno lovilne ograje  h =5,00 m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bloki.Vključno z izvedbo obbetoniranega temelja pod stebri ograje (po potrebi) ter izvedbo internega dolbrežnega sidranja med petim  in šestim poljem zaradi večje dolžine ograje.</t>
    </r>
  </si>
  <si>
    <r>
      <rPr>
        <b/>
        <sz val="10"/>
        <rFont val="Arial CE"/>
        <family val="0"/>
      </rPr>
      <t>Organizacija gradbišča</t>
    </r>
    <r>
      <rPr>
        <sz val="10"/>
        <rFont val="Arial CE"/>
        <family val="2"/>
      </rPr>
      <t xml:space="preserve">-postavitev začasnih objektov (priprava in organizacija gradbišča z vsemi objekti, z zagotovitvijo varnostnih in higiensko tehničnih pogojev s predpisanimi oznakami gradbišča) </t>
    </r>
  </si>
  <si>
    <r>
      <rPr>
        <b/>
        <sz val="10"/>
        <rFont val="Arial"/>
        <family val="2"/>
      </rPr>
      <t>Postavitev in zavarovanje vzdolžnih profilov</t>
    </r>
    <r>
      <rPr>
        <sz val="10"/>
        <rFont val="Arial"/>
        <family val="2"/>
      </rPr>
      <t xml:space="preserve"> v gričevnatem terenu ( zakoličba podajno lovalnih ograj in zakoličba roba prekritja brežine s sidrano jekleno mrežo)</t>
    </r>
  </si>
  <si>
    <r>
      <rPr>
        <b/>
        <sz val="10"/>
        <rFont val="Arial"/>
        <family val="2"/>
      </rPr>
      <t>Priprava manipulativnega platoja</t>
    </r>
    <r>
      <rPr>
        <sz val="10"/>
        <rFont val="Arial"/>
        <family val="2"/>
      </rPr>
      <t xml:space="preserve"> in dostopov do gradbišč PLO za izvedbo sidrišč in temeljev za stebre </t>
    </r>
  </si>
  <si>
    <r>
      <rPr>
        <b/>
        <sz val="10"/>
        <rFont val="Arial"/>
        <family val="2"/>
      </rPr>
      <t>Odstranitev grmovja, bršljana in dreves z debli premera do 10 cm</t>
    </r>
    <r>
      <rPr>
        <sz val="10"/>
        <rFont val="Arial"/>
        <family val="2"/>
      </rPr>
      <t xml:space="preserve"> ter vej na strmi porasli površini (45-60st.) - ročno na vrveh skontroliranim spuščanjem materiala na tla, cesto in odvozom na deponijo</t>
    </r>
  </si>
  <si>
    <r>
      <rPr>
        <b/>
        <sz val="10"/>
        <rFont val="Arial"/>
        <family val="2"/>
      </rPr>
      <t>Ročni izkop neravnin na območju PLO</t>
    </r>
    <r>
      <rPr>
        <sz val="10"/>
        <rFont val="Arial"/>
        <family val="2"/>
      </rPr>
      <t>-izravnava terena za potek spodnje nosilne vrvi. Upošteva se možen dodaten izkop z udarnim kladivom.</t>
    </r>
  </si>
  <si>
    <r>
      <rPr>
        <b/>
        <sz val="10"/>
        <rFont val="Arial"/>
        <family val="2"/>
      </rPr>
      <t>Zavarovanje cestnega ustroja</t>
    </r>
    <r>
      <rPr>
        <sz val="10"/>
        <rFont val="Arial"/>
        <family val="2"/>
      </rPr>
      <t xml:space="preserve"> z dobavo in razprostriranjem tamponskega materiala debeline 0,5 m na površini 500 m2 , vključno s premiki delovišča po stacionaži celotnega Odseka 2 ter končno odstranitvijo s čiščenjem ceste</t>
    </r>
  </si>
  <si>
    <r>
      <rPr>
        <b/>
        <sz val="10"/>
        <rFont val="Arial"/>
        <family val="2"/>
      </rPr>
      <t>Pasivna</t>
    </r>
    <r>
      <rPr>
        <sz val="10"/>
        <rFont val="Arial"/>
        <family val="2"/>
      </rPr>
      <t xml:space="preserve">  palična sidra tip fi 28,fyk&gt;300kN s sidrnimi ploščami min.100x100mm :Dobava, predhodno vrtanje vrtin </t>
    </r>
    <r>
      <rPr>
        <sz val="10"/>
        <rFont val="Technic"/>
        <family val="0"/>
      </rPr>
      <t>ø</t>
    </r>
    <r>
      <rPr>
        <sz val="10"/>
        <rFont val="Arial"/>
        <family val="2"/>
      </rPr>
      <t xml:space="preserve">90 mm, vgradnja sider z  injektiranjem, karakteristična natezna sila 300kN, dolžine 1,5 m, raster sidranja 3mx3m.  </t>
    </r>
  </si>
  <si>
    <t>kpl</t>
  </si>
  <si>
    <r>
      <t>Izvedbeni načrt za zaščito ceste pred padajočim kamenjem iz zalednih brežin G2-102/1034 Spodnja Idrija – Godovič od km 4,920 do km 7,959,</t>
    </r>
    <r>
      <rPr>
        <b/>
        <u val="single"/>
        <sz val="11"/>
        <rFont val="Arial"/>
        <family val="2"/>
      </rPr>
      <t>ODSEK 2 od km 6.934 do km 7.491 (557 m)</t>
    </r>
  </si>
  <si>
    <t>m1</t>
  </si>
  <si>
    <t>Zapiranje vrzeli pod ograjo globine nad 30 cm z jekleno mrežo enake kvalitete PLO, vključno z dodatno obodno jeklenico in dodatnimi sidri (ocena: 12 kos GEWI 32, l=3m). Površina vrzeli 13,7m² (4,3+1,6+1,2+4,4+2,2m²)
Vključno s pričvrstitvijo spodnje jeklene vrvi k tlem ter zavorami (po potrebi).</t>
  </si>
  <si>
    <t>Zapiranje vrzeli pod ograjo globine nad 30 cm z jekleno mrežo enake kvalitete PLO, vključno z dodatno obodno jeklenico in dodatnimi sidri (ocena: 9kos GEWI 32, l=3m). Površina vrzeli 14,1m² (3,3+5,4+3,6+1,8m²)
Vključno s pričvrstitvijo spodnje jeklene vrvi k tlem ter zavorami (po potrebi).</t>
  </si>
  <si>
    <t>Zapiranje vrzeli pod ograjo globine nad 30 cm z jekleno mrežo enake kvalitete PLO, vključno z dodatno obodno jeklenico in dodatnimi sidri (ocena: 12kos GEWI 40, l=4m). Površina vrzeli 14,7m² (2,8+4,3+3,3+2,9+1,4m²)
Vključno s pričvrstitvijo spodnje jeklene vrvi k tlem ter zavorami (po potrebi).</t>
  </si>
  <si>
    <t>Zapiranje vrzeli pod ograjo globine nad 30 cm z jekleno mrežo enake kvalitete PLO, vključno z dodatno obodno jeklenico in dodatnimi sidri (ocena: 12kos GEWI 40, l=4m). Površina vrzeli 21,2m² (5,4+5,5+6+2,7+1,6m²)
Vključno s pričvrstitvijo spodnje jeklene vrvi k tlem ter zavorami (po potrebi).</t>
  </si>
  <si>
    <t>Zapiranje vrzeli pod ograjo globine nad 30 cm z jekleno mrežo enake kvalitete PLO, vključno z dodatno obodno jeklenico in dodatnimi sidri (ocena: 12 kos GEWI 40, l=4m). Površina vrzeli 15,4m² (2,2+5+5,2+1+1+1m²)
Vključno s pričvrstitvijo spodnje jeklene vrvi k tlem ter zavorami (po potrebi).</t>
  </si>
  <si>
    <t>Zapiranje vrzeli pod ograjo globine nad 30 cm z jekleno mrežo enake kvalitete PLO, vključno z dodatno obodno jeklenico in dodatnimi sidri (ocena: 2kos GEWI 40, l=4m). Površina vrzeli 2,2m² .
Vključno s pričvrstitvijo spodnje jeklene vrvi k tlem ter zavorami (po potrebi).</t>
  </si>
  <si>
    <t>Zapiranje vrzeli pod ograjo globine nad 30 cm z jekleno mrežo enake kvalitete PLO, vključno z dodatno obodno jeklenico in dodatnimi sidri (ocena: 9 kos GEWI 32, l=3-4m). Površina vrzeli 7,1m² (5.3+1,8m²) 
Vključno s pričvrstitvijo spodnje jeklene vrvi k tlem ter zavorami (po potrebi).</t>
  </si>
  <si>
    <t>Testiranje sider - PLO
Izvedba izvlečnih testov sider in poročilo o preiskavi sider. Skupaj z dobavo, vrtanjem, vgradnjo in injektiranjem sider. Lokacije testnih sider določi projektant.</t>
  </si>
  <si>
    <t>Testiranje sider - ŽARIŠČA
Izvedba izvlečnih testov sider in poročilo o preiskavi sider. Skupaj z dobavo, vrtanjem, vgradnjo in injektiranjem sider. Lokacije testnih sider določi projektant.</t>
  </si>
  <si>
    <t xml:space="preserve">Izdelava projekta izvedenih del (INID, NOV) </t>
  </si>
  <si>
    <t>Izdelava geodetskega posnetka izvedenih del</t>
  </si>
  <si>
    <t>Izpolnjeni obrazci za vnos podatkov v naročnikovo evidenco cestnih podatkov (BCP)</t>
  </si>
  <si>
    <t>OPOMBA:</t>
  </si>
  <si>
    <t>- Pretočnost  in preiskus tlačne trdnosti injekcijska masa za sidra (en vzorec na dan)</t>
  </si>
  <si>
    <t>- Tlačna trdnosti betona za AB temelje (en vzorec na dan)</t>
  </si>
  <si>
    <t>Oba preskusa se izvajata v sklopu notranje kontrole s strani pooblaščene institucije, vključno z izdelavo poročila.</t>
  </si>
  <si>
    <t>m2</t>
  </si>
  <si>
    <t>Zapiranje vrzeli do 30 cm z mrežo natezne trdnosti 60 kN/m (lahko se izvede s podaljšanjem sekundarne mreže), ki se jo pritrdi s sidri (armaturno jeklo) fi 10 mm, dolžine sider do 30 cm.</t>
  </si>
  <si>
    <t>Zavarovanje prometne ureditve (polovična zapora ceste) z nadvišanjem BVO ograje s paneli višine 3m, v dolžini 250m vključno s premiki. Dolžine operativnih pasov se določi na podlagi ponudnikove tehnologije izvedbe del.</t>
  </si>
  <si>
    <t xml:space="preserve">Polovična zapora ceste s semaforjem (po elaboratu). Dolžine operativnih pasov se določi na podlagi ponudnikove tehnologije izvedbe del.
Za čas postavitve varovalnih ograj in namestitve zaščitnih mrež. Obračun zapore po dejanskih stroških koncesionarja in  predloženem računu koncesionarja.           </t>
  </si>
  <si>
    <t>Posek in odstranitev dreves in vej z debli premera nad fi 11cm,  ročno na vrveh s kontroliranim spuščanjem dreves na tla in cesto ter z odvozom na deponijo ali zloženo po zahtevah Zavoda za gozdove.
Posek se izvede v širini 10 metrskih pasov podajno lovilnih ograj / skupna površina poseka znaša cca 6.260 m2)
Ponudnik je dolžan preveriti stanje na terenu in določiti skupno vrednost postavke.</t>
  </si>
  <si>
    <r>
      <rPr>
        <b/>
        <sz val="10"/>
        <rFont val="Arial"/>
        <family val="2"/>
      </rPr>
      <t>Ročno čiščenje labilnih blokov</t>
    </r>
    <r>
      <rPr>
        <sz val="10"/>
        <rFont val="Arial"/>
        <family val="2"/>
      </rPr>
      <t xml:space="preserve"> med PLO in vkopno brežino ceste. Kontroliran spust po brežini, nalaganje, odvoz na deponijo </t>
    </r>
  </si>
  <si>
    <t>Za odsek 2 morajo biti vse podajno lovilne ograje proizvedene s strani istega proizvajalca!</t>
  </si>
  <si>
    <r>
      <rPr>
        <b/>
        <sz val="10.5"/>
        <rFont val="Calibri"/>
        <family val="2"/>
      </rPr>
      <t xml:space="preserve">PLO2-5  - ETA certificirana lovilna ograja energije 1000 kJ,podajnost &gt;10m. </t>
    </r>
    <r>
      <rPr>
        <sz val="10.5"/>
        <rFont val="Calibri"/>
        <family val="2"/>
      </rPr>
      <t xml:space="preserve">
Nabava, transport in montaža varovalne podajno lovilne ograje </t>
    </r>
    <r>
      <rPr>
        <sz val="10.5"/>
        <color indexed="10"/>
        <rFont val="Calibri"/>
        <family val="2"/>
      </rPr>
      <t xml:space="preserve"> h =5,00 m</t>
    </r>
    <r>
      <rPr>
        <sz val="10.5"/>
        <rFont val="Calibri"/>
        <family val="2"/>
      </rPr>
      <t xml:space="preserve"> (višina v sredini polja sistema); kompletno s temeljenjem stebrov, sidri, stebri, mrežo visoke natezne trdnosti, pletenicami, ojačitvami in sidrnimi vrvmi, uvrtanimi v podlago. Globino sidranja se preračuna na podlagi geologije terena, uvrtano v skalo min. 4m.Pri vrtanju možna uporaba nogavice zaradi kavern med bloki. Vključno z izvedbo obbetoniranega temelja pod stebri ograje (po potrebi) ter izvedbo internega dolbrežnega sidranja med petim  in šestim poljem zaradi večje dolžine ograje ter dodatno dolbrežno sidranje 2 stebra zaradi loma poteka ograje.</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</si>
</sst>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EUR]"/>
    <numFmt numFmtId="176" formatCode="###\ ###\ ##0"/>
    <numFmt numFmtId="177" formatCode="&quot;True&quot;;&quot;True&quot;;&quot;False&quot;"/>
    <numFmt numFmtId="178" formatCode="&quot;On&quot;;&quot;On&quot;;&quot;Off&quot;"/>
    <numFmt numFmtId="179" formatCode="[$€-2]\ #,##0.00_);[Red]\([$€-2]\ #,##0.00\)"/>
    <numFmt numFmtId="180" formatCode="0.00\ &quot;€&quot;"/>
    <numFmt numFmtId="181" formatCode="#,##0.00_ ;[Red]\-#,##0.00\ "/>
    <numFmt numFmtId="182" formatCode="0.0"/>
    <numFmt numFmtId="183" formatCode="#,##0.00\ &quot;€&quot;"/>
    <numFmt numFmtId="184" formatCode="_-* #,##0.00\ [$€-1]_-;\-* #,##0.00\ [$€-1]_-;_-* &quot;-&quot;??\ [$€-1]_-;_-@_-"/>
  </numFmts>
  <fonts count="40">
    <font>
      <sz val="10"/>
      <name val="Arial"/>
      <family val="0"/>
    </font>
    <font>
      <sz val="11"/>
      <color indexed="8"/>
      <name val="Calibri"/>
      <family val="2"/>
    </font>
    <font>
      <b/>
      <sz val="10"/>
      <name val="Arial"/>
      <family val="2"/>
    </font>
    <font>
      <sz val="8"/>
      <name val="Arial"/>
      <family val="2"/>
    </font>
    <font>
      <sz val="10"/>
      <name val="Arial CE"/>
      <family val="2"/>
    </font>
    <font>
      <b/>
      <sz val="10"/>
      <name val="gill sans light"/>
      <family val="0"/>
    </font>
    <font>
      <vertAlign val="superscript"/>
      <sz val="10"/>
      <name val="Arial"/>
      <family val="2"/>
    </font>
    <font>
      <sz val="10"/>
      <name val="gill sans light"/>
      <family val="0"/>
    </font>
    <font>
      <sz val="11"/>
      <name val="Arial"/>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b/>
      <sz val="11"/>
      <name val="Arial"/>
      <family val="2"/>
    </font>
    <font>
      <sz val="10"/>
      <name val="Technic"/>
      <family val="0"/>
    </font>
    <font>
      <sz val="10.5"/>
      <name val="Calibri"/>
      <family val="2"/>
    </font>
    <font>
      <sz val="10"/>
      <name val="Times New Roman"/>
      <family val="1"/>
    </font>
    <font>
      <b/>
      <sz val="10.5"/>
      <name val="Calibri"/>
      <family val="2"/>
    </font>
    <font>
      <b/>
      <u val="single"/>
      <sz val="11"/>
      <name val="Arial"/>
      <family val="2"/>
    </font>
    <font>
      <b/>
      <sz val="10"/>
      <name val="Arial CE"/>
      <family val="0"/>
    </font>
    <font>
      <u val="single"/>
      <sz val="10"/>
      <color indexed="12"/>
      <name val="Arial"/>
      <family val="2"/>
    </font>
    <font>
      <u val="single"/>
      <sz val="10"/>
      <color indexed="20"/>
      <name val="Arial"/>
      <family val="2"/>
    </font>
    <font>
      <b/>
      <sz val="9"/>
      <color indexed="8"/>
      <name val="Times New Roman"/>
      <family val="1"/>
    </font>
    <font>
      <sz val="10"/>
      <color indexed="63"/>
      <name val="Times New Roman"/>
      <family val="1"/>
    </font>
    <font>
      <sz val="10.5"/>
      <color indexed="10"/>
      <name val="Calibri"/>
      <family val="2"/>
    </font>
    <font>
      <u val="single"/>
      <sz val="10"/>
      <color theme="10"/>
      <name val="Arial"/>
      <family val="2"/>
    </font>
    <font>
      <u val="single"/>
      <sz val="10"/>
      <color theme="11"/>
      <name val="Arial"/>
      <family val="2"/>
    </font>
    <font>
      <b/>
      <sz val="9"/>
      <color rgb="FF000000"/>
      <name val="Times New Roman"/>
      <family val="1"/>
    </font>
    <font>
      <sz val="10"/>
      <color rgb="FF333333"/>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style="thin">
        <color indexed="63"/>
      </bottom>
    </border>
    <border>
      <left/>
      <right/>
      <top/>
      <bottom style="thick">
        <color indexed="56"/>
      </bottom>
    </border>
    <border>
      <left/>
      <right/>
      <top/>
      <bottom style="thick">
        <color indexed="27"/>
      </bottom>
    </border>
    <border>
      <left/>
      <right/>
      <top/>
      <bottom style="medium">
        <color indexed="27"/>
      </bottom>
    </border>
    <border>
      <left style="thin">
        <color indexed="22"/>
      </left>
      <right style="thin">
        <color indexed="22"/>
      </right>
      <top style="thin">
        <color indexed="22"/>
      </top>
      <bottom style="thin">
        <color indexed="22"/>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style="thin">
        <color indexed="56"/>
      </top>
      <bottom style="double">
        <color indexed="56"/>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s>
  <cellStyleXfs count="69">
    <xf numFmtId="0" fontId="0" fillId="0" borderId="0" applyFont="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36" fillId="0" borderId="0" applyNumberFormat="0" applyFill="0" applyBorder="0" applyAlignment="0" applyProtection="0"/>
    <xf numFmtId="0" fontId="11" fillId="11"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pplyFont="0" applyBorder="0">
      <alignment/>
      <protection/>
    </xf>
    <xf numFmtId="0" fontId="16" fillId="7" borderId="0" applyNumberFormat="0" applyBorder="0" applyAlignment="0" applyProtection="0"/>
    <xf numFmtId="0" fontId="0" fillId="0" borderId="0">
      <alignment/>
      <protection/>
    </xf>
    <xf numFmtId="0" fontId="37" fillId="0" borderId="0" applyNumberForma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7" fillId="0" borderId="6" applyNumberFormat="0" applyFill="0" applyAlignment="0" applyProtection="0"/>
    <xf numFmtId="0" fontId="19" fillId="16" borderId="7" applyNumberFormat="0" applyAlignment="0" applyProtection="0"/>
    <xf numFmtId="0" fontId="20" fillId="11" borderId="8" applyNumberFormat="0" applyAlignment="0" applyProtection="0"/>
    <xf numFmtId="0" fontId="21" fillId="17"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2" fillId="7" borderId="8" applyNumberFormat="0" applyAlignment="0" applyProtection="0"/>
    <xf numFmtId="0" fontId="23" fillId="0" borderId="9" applyNumberFormat="0" applyFill="0" applyAlignment="0" applyProtection="0"/>
  </cellStyleXfs>
  <cellXfs count="123">
    <xf numFmtId="0" fontId="0" fillId="0" borderId="0" xfId="0" applyAlignment="1">
      <alignment/>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xf>
    <xf numFmtId="0" fontId="2" fillId="0" borderId="0" xfId="46" applyFont="1" applyBorder="1" applyAlignment="1">
      <alignment horizontal="center"/>
      <protection/>
    </xf>
    <xf numFmtId="0" fontId="2" fillId="0" borderId="0" xfId="46" applyFont="1" applyBorder="1">
      <alignment/>
      <protection/>
    </xf>
    <xf numFmtId="4" fontId="0" fillId="0" borderId="0" xfId="0" applyNumberFormat="1" applyFont="1" applyBorder="1" applyAlignment="1">
      <alignment/>
    </xf>
    <xf numFmtId="0" fontId="0" fillId="0" borderId="0" xfId="46" applyFont="1" applyBorder="1">
      <alignment/>
      <protection/>
    </xf>
    <xf numFmtId="0" fontId="0" fillId="0" borderId="0" xfId="46" applyFont="1" applyBorder="1" applyAlignment="1">
      <alignment horizontal="center"/>
      <protection/>
    </xf>
    <xf numFmtId="0" fontId="0"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vertical="justify"/>
    </xf>
    <xf numFmtId="0" fontId="2" fillId="0" borderId="10" xfId="46" applyFont="1" applyBorder="1">
      <alignment/>
      <protection/>
    </xf>
    <xf numFmtId="0" fontId="0" fillId="0" borderId="10" xfId="46" applyFont="1" applyBorder="1" applyAlignment="1">
      <alignment horizontal="center"/>
      <protection/>
    </xf>
    <xf numFmtId="0" fontId="0" fillId="0" borderId="10" xfId="46" applyFont="1" applyBorder="1">
      <alignment/>
      <protection/>
    </xf>
    <xf numFmtId="4" fontId="0" fillId="0" borderId="10" xfId="0" applyNumberFormat="1" applyFont="1" applyBorder="1" applyAlignment="1">
      <alignment/>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0" fontId="0" fillId="0" borderId="12" xfId="0" applyFont="1" applyBorder="1" applyAlignment="1">
      <alignment/>
    </xf>
    <xf numFmtId="0" fontId="2" fillId="0" borderId="11" xfId="46" applyNumberFormat="1" applyFont="1" applyBorder="1" applyAlignment="1">
      <alignment horizontal="center"/>
      <protection/>
    </xf>
    <xf numFmtId="4" fontId="2" fillId="0" borderId="12" xfId="46" applyNumberFormat="1" applyFont="1" applyBorder="1" applyAlignment="1">
      <alignment horizontal="center"/>
      <protection/>
    </xf>
    <xf numFmtId="0" fontId="0" fillId="0" borderId="11" xfId="46" applyNumberFormat="1" applyFont="1" applyBorder="1" applyAlignment="1">
      <alignment horizontal="center"/>
      <protection/>
    </xf>
    <xf numFmtId="4" fontId="0" fillId="0" borderId="12" xfId="46" applyNumberFormat="1" applyFont="1" applyBorder="1">
      <alignment/>
      <protection/>
    </xf>
    <xf numFmtId="49" fontId="0" fillId="0" borderId="11" xfId="46" applyNumberFormat="1" applyFont="1" applyBorder="1" applyAlignment="1">
      <alignment horizontal="center"/>
      <protection/>
    </xf>
    <xf numFmtId="4" fontId="0" fillId="0" borderId="12" xfId="0" applyNumberFormat="1" applyFont="1" applyBorder="1" applyAlignment="1">
      <alignment/>
    </xf>
    <xf numFmtId="4" fontId="2" fillId="0" borderId="12" xfId="0" applyNumberFormat="1" applyFont="1" applyBorder="1" applyAlignment="1">
      <alignment/>
    </xf>
    <xf numFmtId="0" fontId="0" fillId="0" borderId="13" xfId="0" applyFont="1" applyBorder="1" applyAlignment="1">
      <alignment/>
    </xf>
    <xf numFmtId="4" fontId="2" fillId="0" borderId="14" xfId="0" applyNumberFormat="1" applyFont="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center"/>
    </xf>
    <xf numFmtId="0" fontId="27" fillId="0" borderId="0" xfId="0" applyFont="1" applyAlignment="1">
      <alignment/>
    </xf>
    <xf numFmtId="0" fontId="0" fillId="0" borderId="0" xfId="46" applyFont="1" applyBorder="1">
      <alignment/>
      <protection/>
    </xf>
    <xf numFmtId="49" fontId="0" fillId="0" borderId="11" xfId="46" applyNumberFormat="1" applyFont="1" applyBorder="1" applyAlignment="1">
      <alignment horizontal="center"/>
      <protection/>
    </xf>
    <xf numFmtId="0" fontId="0" fillId="0" borderId="11" xfId="0" applyFont="1" applyBorder="1" applyAlignment="1">
      <alignment/>
    </xf>
    <xf numFmtId="0" fontId="27" fillId="0" borderId="0" xfId="0" applyFont="1" applyBorder="1" applyAlignment="1">
      <alignment/>
    </xf>
    <xf numFmtId="0" fontId="27" fillId="0" borderId="0" xfId="0" applyFont="1" applyBorder="1" applyAlignment="1">
      <alignment vertical="justify"/>
    </xf>
    <xf numFmtId="0" fontId="27" fillId="0" borderId="0" xfId="0" applyFont="1" applyBorder="1" applyAlignment="1">
      <alignment horizontal="center"/>
    </xf>
    <xf numFmtId="4" fontId="27" fillId="0" borderId="0" xfId="0" applyNumberFormat="1" applyFont="1" applyBorder="1" applyAlignment="1">
      <alignment/>
    </xf>
    <xf numFmtId="0" fontId="38" fillId="0" borderId="15" xfId="0" applyFont="1" applyBorder="1" applyAlignment="1">
      <alignment vertical="center"/>
    </xf>
    <xf numFmtId="0" fontId="2" fillId="0" borderId="16" xfId="0" applyFont="1" applyBorder="1" applyAlignment="1">
      <alignment/>
    </xf>
    <xf numFmtId="0" fontId="2" fillId="0" borderId="16" xfId="0" applyFont="1" applyBorder="1" applyAlignment="1">
      <alignment vertical="justify"/>
    </xf>
    <xf numFmtId="0" fontId="0" fillId="0" borderId="16" xfId="0" applyFont="1" applyBorder="1" applyAlignment="1">
      <alignment horizontal="center"/>
    </xf>
    <xf numFmtId="4" fontId="0" fillId="0" borderId="16" xfId="0" applyNumberFormat="1" applyFont="1" applyBorder="1" applyAlignment="1">
      <alignment/>
    </xf>
    <xf numFmtId="4" fontId="2" fillId="0" borderId="17" xfId="0" applyNumberFormat="1" applyFont="1" applyBorder="1" applyAlignment="1">
      <alignment/>
    </xf>
    <xf numFmtId="0" fontId="39" fillId="0" borderId="11" xfId="0" applyFont="1" applyBorder="1" applyAlignment="1">
      <alignment vertical="center"/>
    </xf>
    <xf numFmtId="4" fontId="27" fillId="0" borderId="12" xfId="0" applyNumberFormat="1" applyFont="1" applyBorder="1" applyAlignment="1">
      <alignment/>
    </xf>
    <xf numFmtId="0" fontId="27" fillId="0" borderId="12" xfId="0" applyFont="1" applyBorder="1" applyAlignment="1">
      <alignment/>
    </xf>
    <xf numFmtId="0" fontId="27" fillId="0" borderId="10" xfId="0" applyFont="1" applyBorder="1" applyAlignment="1">
      <alignment/>
    </xf>
    <xf numFmtId="0" fontId="27" fillId="0" borderId="14" xfId="0" applyFont="1" applyBorder="1" applyAlignment="1">
      <alignment/>
    </xf>
    <xf numFmtId="49" fontId="0" fillId="0" borderId="0" xfId="46" applyNumberFormat="1" applyFont="1" applyBorder="1">
      <alignment/>
      <protection/>
    </xf>
    <xf numFmtId="49" fontId="0" fillId="0" borderId="0" xfId="46" applyNumberFormat="1" applyFont="1" applyBorder="1">
      <alignment/>
      <protection/>
    </xf>
    <xf numFmtId="0" fontId="0" fillId="0" borderId="18" xfId="0" applyFont="1" applyFill="1" applyBorder="1" applyAlignment="1">
      <alignment horizontal="center" vertical="center"/>
    </xf>
    <xf numFmtId="0" fontId="2" fillId="0" borderId="18" xfId="0" applyFont="1" applyFill="1" applyBorder="1" applyAlignment="1">
      <alignment horizontal="center" vertical="center" wrapText="1"/>
    </xf>
    <xf numFmtId="49" fontId="2" fillId="0" borderId="18" xfId="0" applyNumberFormat="1" applyFont="1" applyFill="1" applyBorder="1" applyAlignment="1">
      <alignment horizontal="left" vertical="center"/>
    </xf>
    <xf numFmtId="1" fontId="2"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xf>
    <xf numFmtId="4" fontId="2" fillId="0" borderId="18"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4" fillId="0" borderId="18" xfId="44" applyFont="1" applyBorder="1" applyAlignment="1">
      <alignment horizontal="left" vertical="center" wrapText="1"/>
      <protection/>
    </xf>
    <xf numFmtId="1" fontId="4" fillId="0" borderId="18" xfId="44" applyNumberFormat="1" applyFont="1" applyBorder="1" applyAlignment="1">
      <alignment horizontal="center" vertical="center"/>
      <protection/>
    </xf>
    <xf numFmtId="2" fontId="4" fillId="0" borderId="18" xfId="44" applyNumberFormat="1" applyFont="1" applyBorder="1" applyAlignment="1">
      <alignment horizontal="center" vertical="center"/>
      <protection/>
    </xf>
    <xf numFmtId="4" fontId="4" fillId="0" borderId="18" xfId="44" applyNumberFormat="1" applyFont="1" applyBorder="1" applyAlignment="1">
      <alignment horizontal="center" vertical="center"/>
      <protection/>
    </xf>
    <xf numFmtId="49" fontId="0" fillId="0" borderId="18" xfId="65" applyNumberFormat="1"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left" vertical="center" wrapText="1"/>
    </xf>
    <xf numFmtId="1" fontId="0" fillId="0" borderId="18"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xf>
    <xf numFmtId="0" fontId="0" fillId="0" borderId="18" xfId="0" applyFont="1" applyBorder="1" applyAlignment="1">
      <alignment horizontal="center" vertical="center" wrapText="1"/>
    </xf>
    <xf numFmtId="4" fontId="4" fillId="0" borderId="18" xfId="44" applyNumberFormat="1" applyFont="1" applyFill="1" applyBorder="1" applyAlignment="1">
      <alignment horizontal="center" vertical="center" wrapText="1"/>
      <protection/>
    </xf>
    <xf numFmtId="0" fontId="4" fillId="0" borderId="18" xfId="44" applyFont="1" applyFill="1" applyBorder="1" applyAlignment="1">
      <alignment horizontal="center" vertical="center" wrapText="1"/>
      <protection/>
    </xf>
    <xf numFmtId="0" fontId="2" fillId="0" borderId="18" xfId="0" applyFont="1" applyBorder="1" applyAlignment="1">
      <alignment horizontal="left" vertical="center" wrapText="1"/>
    </xf>
    <xf numFmtId="0" fontId="26" fillId="0" borderId="18" xfId="41" applyFont="1" applyFill="1" applyBorder="1" applyAlignment="1">
      <alignment horizontal="left" vertical="center" wrapText="1"/>
      <protection/>
    </xf>
    <xf numFmtId="49" fontId="0" fillId="0" borderId="18" xfId="0" applyNumberFormat="1" applyFont="1" applyBorder="1" applyAlignment="1">
      <alignment horizontal="center" vertical="center"/>
    </xf>
    <xf numFmtId="4" fontId="0" fillId="0" borderId="18" xfId="0" applyNumberFormat="1" applyFont="1" applyBorder="1" applyAlignment="1">
      <alignment horizontal="center" vertical="center"/>
    </xf>
    <xf numFmtId="0" fontId="4" fillId="0" borderId="18" xfId="0" applyFont="1" applyBorder="1" applyAlignment="1">
      <alignment horizontal="center" vertical="center"/>
    </xf>
    <xf numFmtId="49" fontId="24" fillId="0" borderId="18"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0" fontId="2" fillId="0" borderId="18" xfId="43" applyFont="1" applyBorder="1" applyAlignment="1">
      <alignment horizontal="center" vertical="center" wrapText="1"/>
      <protection/>
    </xf>
    <xf numFmtId="1" fontId="4" fillId="0" borderId="18" xfId="44" applyNumberFormat="1" applyFont="1" applyBorder="1" applyAlignment="1">
      <alignment horizontal="center" vertical="center" wrapText="1"/>
      <protection/>
    </xf>
    <xf numFmtId="0" fontId="4" fillId="0" borderId="18" xfId="44" applyFont="1" applyBorder="1" applyAlignment="1">
      <alignment horizontal="left" vertical="center" wrapText="1"/>
      <protection/>
    </xf>
    <xf numFmtId="1" fontId="4" fillId="0" borderId="18" xfId="0" applyNumberFormat="1" applyFont="1" applyBorder="1" applyAlignment="1">
      <alignment horizontal="center" vertical="center"/>
    </xf>
    <xf numFmtId="4" fontId="4" fillId="0" borderId="18" xfId="0" applyNumberFormat="1" applyFont="1" applyBorder="1" applyAlignment="1">
      <alignment horizontal="center" vertical="center"/>
    </xf>
    <xf numFmtId="49" fontId="2" fillId="0" borderId="18" xfId="0" applyNumberFormat="1" applyFont="1" applyBorder="1" applyAlignment="1">
      <alignment horizontal="left" vertical="center" wrapText="1"/>
    </xf>
    <xf numFmtId="1" fontId="24" fillId="0" borderId="18" xfId="0" applyNumberFormat="1" applyFont="1" applyFill="1" applyBorder="1" applyAlignment="1">
      <alignment horizontal="center" vertical="center"/>
    </xf>
    <xf numFmtId="0" fontId="5" fillId="0" borderId="18" xfId="0" applyFont="1" applyBorder="1" applyAlignment="1">
      <alignment horizontal="center" vertical="center"/>
    </xf>
    <xf numFmtId="4" fontId="24" fillId="0" borderId="18" xfId="0" applyNumberFormat="1" applyFont="1" applyFill="1" applyBorder="1" applyAlignment="1">
      <alignment horizontal="center" vertical="center"/>
    </xf>
    <xf numFmtId="0" fontId="7" fillId="0" borderId="18" xfId="0" applyFont="1" applyBorder="1" applyAlignment="1">
      <alignment horizontal="center" vertical="center"/>
    </xf>
    <xf numFmtId="49" fontId="0" fillId="0" borderId="18" xfId="0" applyNumberFormat="1" applyFont="1" applyBorder="1" applyAlignment="1">
      <alignment horizontal="left" vertical="center" wrapText="1"/>
    </xf>
    <xf numFmtId="4" fontId="0" fillId="0" borderId="0" xfId="0" applyNumberFormat="1" applyFont="1" applyFill="1" applyBorder="1" applyAlignment="1">
      <alignment horizontal="center" vertical="center"/>
    </xf>
    <xf numFmtId="49" fontId="0" fillId="0" borderId="18"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xf>
    <xf numFmtId="0" fontId="7" fillId="0" borderId="18" xfId="0" applyFont="1" applyFill="1" applyBorder="1" applyAlignment="1">
      <alignment horizontal="center" vertical="center"/>
    </xf>
    <xf numFmtId="4" fontId="4" fillId="0" borderId="18" xfId="44" applyNumberFormat="1" applyFont="1" applyBorder="1" applyAlignment="1" applyProtection="1">
      <alignment horizontal="center" vertical="center"/>
      <protection locked="0"/>
    </xf>
    <xf numFmtId="4" fontId="0" fillId="0" borderId="18" xfId="0" applyNumberFormat="1" applyFont="1" applyFill="1" applyBorder="1" applyAlignment="1" applyProtection="1">
      <alignment horizontal="center" vertical="center"/>
      <protection locked="0"/>
    </xf>
    <xf numFmtId="4" fontId="4" fillId="0" borderId="18" xfId="44"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left" vertical="top" wrapText="1"/>
      <protection/>
    </xf>
    <xf numFmtId="4" fontId="4" fillId="0" borderId="18" xfId="44" applyNumberFormat="1"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4" fontId="4" fillId="0" borderId="18" xfId="44" applyNumberFormat="1" applyFont="1" applyFill="1" applyBorder="1" applyAlignment="1">
      <alignment horizontal="center" vertical="center"/>
      <protection/>
    </xf>
    <xf numFmtId="49" fontId="0" fillId="0" borderId="18" xfId="0" applyNumberFormat="1" applyFont="1" applyFill="1" applyBorder="1" applyAlignment="1">
      <alignment horizontal="left" vertical="center"/>
    </xf>
    <xf numFmtId="0" fontId="4" fillId="0" borderId="0" xfId="41" applyFont="1" applyBorder="1" applyAlignment="1">
      <alignment horizontal="center" vertical="center"/>
      <protection/>
    </xf>
    <xf numFmtId="184" fontId="0" fillId="0" borderId="0" xfId="63"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18" xfId="43" applyFont="1" applyBorder="1" applyAlignment="1">
      <alignment horizontal="center" vertical="center" wrapText="1"/>
      <protection/>
    </xf>
    <xf numFmtId="0" fontId="0" fillId="0" borderId="18" xfId="43" applyFont="1" applyBorder="1" applyAlignment="1">
      <alignment horizontal="left" vertical="center" wrapText="1"/>
      <protection/>
    </xf>
    <xf numFmtId="0" fontId="0" fillId="0" borderId="18" xfId="0" applyFont="1" applyFill="1" applyBorder="1" applyAlignment="1">
      <alignment horizontal="left" vertical="center"/>
    </xf>
    <xf numFmtId="49" fontId="0" fillId="0" borderId="18" xfId="0" applyNumberFormat="1" applyFont="1" applyFill="1" applyBorder="1" applyAlignment="1">
      <alignment horizontal="center" vertical="center"/>
    </xf>
    <xf numFmtId="0" fontId="0" fillId="18" borderId="0" xfId="42" applyFont="1" applyFill="1" applyBorder="1" applyAlignment="1">
      <alignment horizontal="center" vertical="center" wrapText="1"/>
      <protection/>
    </xf>
    <xf numFmtId="0" fontId="0" fillId="0" borderId="0" xfId="42" applyFont="1" applyBorder="1" applyAlignment="1">
      <alignment horizontal="center" vertical="center"/>
      <protection/>
    </xf>
    <xf numFmtId="4" fontId="0" fillId="0" borderId="0" xfId="42" applyNumberFormat="1" applyFont="1" applyBorder="1" applyAlignment="1">
      <alignment horizontal="center" vertical="center"/>
      <protection/>
    </xf>
    <xf numFmtId="49" fontId="0" fillId="0" borderId="0" xfId="0" applyNumberFormat="1" applyFont="1" applyFill="1" applyBorder="1" applyAlignment="1">
      <alignment horizontal="center" vertical="center"/>
    </xf>
    <xf numFmtId="49" fontId="0" fillId="0" borderId="0" xfId="0" applyNumberFormat="1" applyFont="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42" applyFont="1" applyBorder="1" applyAlignment="1">
      <alignment horizontal="center" vertical="center" wrapText="1"/>
      <protection/>
    </xf>
    <xf numFmtId="0" fontId="0" fillId="0" borderId="0" xfId="42" applyFont="1" applyFill="1" applyBorder="1" applyAlignment="1">
      <alignment horizontal="center" vertical="center"/>
      <protection/>
    </xf>
    <xf numFmtId="0" fontId="39" fillId="0" borderId="10" xfId="0" applyFont="1" applyBorder="1" applyAlignment="1">
      <alignment vertical="center"/>
    </xf>
    <xf numFmtId="0" fontId="0" fillId="0" borderId="0" xfId="0" applyFont="1" applyAlignment="1">
      <alignment/>
    </xf>
    <xf numFmtId="0" fontId="39" fillId="0" borderId="0" xfId="0" applyFont="1" applyBorder="1" applyAlignment="1">
      <alignment vertical="center"/>
    </xf>
    <xf numFmtId="49" fontId="24" fillId="0" borderId="0"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 fillId="0" borderId="18" xfId="0" applyNumberFormat="1" applyFont="1" applyFill="1" applyBorder="1" applyAlignment="1">
      <alignment horizontal="left" vertical="center"/>
    </xf>
  </cellXfs>
  <cellStyles count="5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avadno_GLAVNA TRASA" xfId="43"/>
    <cellStyle name="Navadno_List1" xfId="44"/>
    <cellStyle name="Nevtralno" xfId="45"/>
    <cellStyle name="Normal_I-BREZOV" xfId="46"/>
    <cellStyle name="Followed Hyperlink" xfId="47"/>
    <cellStyle name="Percent" xfId="48"/>
    <cellStyle name="Odstotek 2" xfId="49"/>
    <cellStyle name="Opomba" xfId="50"/>
    <cellStyle name="Opozorilo" xfId="51"/>
    <cellStyle name="Pojasnjevalno besedilo" xfId="52"/>
    <cellStyle name="Poudarek1" xfId="53"/>
    <cellStyle name="Poudarek2" xfId="54"/>
    <cellStyle name="Poudarek3" xfId="55"/>
    <cellStyle name="Poudarek4" xfId="56"/>
    <cellStyle name="Poudarek5" xfId="57"/>
    <cellStyle name="Poudarek6" xfId="58"/>
    <cellStyle name="Povezana celica" xfId="59"/>
    <cellStyle name="Preveri celico" xfId="60"/>
    <cellStyle name="Računanje" xfId="61"/>
    <cellStyle name="Slabo" xfId="62"/>
    <cellStyle name="Currency" xfId="63"/>
    <cellStyle name="Currency [0]" xfId="64"/>
    <cellStyle name="Comma" xfId="65"/>
    <cellStyle name="Comma [0]" xfId="66"/>
    <cellStyle name="Vnos" xfId="67"/>
    <cellStyle name="Vsota"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J11" sqref="J11"/>
    </sheetView>
  </sheetViews>
  <sheetFormatPr defaultColWidth="9.140625" defaultRowHeight="12.75"/>
  <cols>
    <col min="1" max="1" width="7.8515625" style="1" customWidth="1"/>
    <col min="2" max="2" width="8.28125" style="1" customWidth="1"/>
    <col min="3" max="5" width="9.140625" style="1" customWidth="1"/>
    <col min="6" max="6" width="15.7109375" style="1" customWidth="1"/>
    <col min="7" max="7" width="13.7109375" style="1" customWidth="1"/>
    <col min="8" max="16384" width="9.140625" style="1" customWidth="1"/>
  </cols>
  <sheetData>
    <row r="1" spans="1:7" ht="53.25" customHeight="1">
      <c r="A1" s="119" t="s">
        <v>56</v>
      </c>
      <c r="B1" s="119"/>
      <c r="C1" s="119"/>
      <c r="D1" s="119"/>
      <c r="E1" s="119"/>
      <c r="F1" s="119"/>
      <c r="G1" s="120"/>
    </row>
    <row r="2" spans="1:7" ht="12.75">
      <c r="A2" s="17"/>
      <c r="B2" s="16"/>
      <c r="C2" s="16"/>
      <c r="D2" s="16"/>
      <c r="E2" s="16"/>
      <c r="F2" s="3"/>
      <c r="G2" s="18"/>
    </row>
    <row r="3" spans="1:7" ht="12.75">
      <c r="A3" s="19" t="s">
        <v>10</v>
      </c>
      <c r="B3" s="3"/>
      <c r="C3" s="4" t="s">
        <v>1</v>
      </c>
      <c r="D3" s="5"/>
      <c r="E3" s="3"/>
      <c r="F3" s="6"/>
      <c r="G3" s="20" t="s">
        <v>15</v>
      </c>
    </row>
    <row r="4" spans="1:7" ht="12.75">
      <c r="A4" s="21"/>
      <c r="B4" s="3"/>
      <c r="C4" s="7"/>
      <c r="D4" s="7"/>
      <c r="E4" s="3"/>
      <c r="F4" s="6"/>
      <c r="G4" s="22"/>
    </row>
    <row r="5" spans="1:7" ht="13.5" customHeight="1">
      <c r="A5" s="23" t="s">
        <v>11</v>
      </c>
      <c r="B5" s="3"/>
      <c r="C5" s="50" t="str">
        <f>'ODSEK 2'!C6</f>
        <v>PREDDELA</v>
      </c>
      <c r="D5" s="7"/>
      <c r="E5" s="3"/>
      <c r="F5" s="6"/>
      <c r="G5" s="24">
        <f>'ODSEK 2'!G19</f>
        <v>20000</v>
      </c>
    </row>
    <row r="6" spans="1:7" ht="0.75" customHeight="1" hidden="1">
      <c r="A6" s="23"/>
      <c r="B6" s="3"/>
      <c r="C6" s="7"/>
      <c r="D6" s="7"/>
      <c r="E6" s="3"/>
      <c r="F6" s="6"/>
      <c r="G6" s="22"/>
    </row>
    <row r="7" spans="1:7" ht="12.75" hidden="1">
      <c r="A7" s="23"/>
      <c r="B7" s="3"/>
      <c r="C7" s="7"/>
      <c r="D7" s="7"/>
      <c r="E7" s="3"/>
      <c r="F7" s="6"/>
      <c r="G7" s="22"/>
    </row>
    <row r="8" spans="1:7" ht="12.75">
      <c r="A8" s="23"/>
      <c r="B8" s="3"/>
      <c r="C8" s="7"/>
      <c r="D8" s="7"/>
      <c r="E8" s="3"/>
      <c r="F8" s="6"/>
      <c r="G8" s="22"/>
    </row>
    <row r="9" spans="1:7" ht="12.75">
      <c r="A9" s="33" t="s">
        <v>7</v>
      </c>
      <c r="B9" s="3"/>
      <c r="C9" s="32" t="str">
        <f>'ODSEK 2'!C21</f>
        <v>PODAJNO LOVILNE OGRAJE</v>
      </c>
      <c r="D9" s="7"/>
      <c r="E9" s="3"/>
      <c r="F9" s="6"/>
      <c r="G9" s="22">
        <f>'ODSEK 2'!G39</f>
        <v>0</v>
      </c>
    </row>
    <row r="10" spans="1:7" ht="12.75">
      <c r="A10" s="23"/>
      <c r="B10" s="3"/>
      <c r="C10" s="7"/>
      <c r="D10" s="7"/>
      <c r="E10" s="3"/>
      <c r="F10" s="6"/>
      <c r="G10" s="22"/>
    </row>
    <row r="11" spans="1:7" ht="12.75">
      <c r="A11" s="33" t="s">
        <v>8</v>
      </c>
      <c r="B11" s="3"/>
      <c r="C11" s="51" t="str">
        <f>'ODSEK 2'!C41</f>
        <v>IZVEDBA SIDRANE MREŽE</v>
      </c>
      <c r="D11" s="7"/>
      <c r="E11" s="3"/>
      <c r="F11" s="6"/>
      <c r="G11" s="22">
        <f>'ODSEK 2'!G47</f>
        <v>0</v>
      </c>
    </row>
    <row r="12" spans="1:7" ht="12.75">
      <c r="A12" s="23"/>
      <c r="B12" s="3"/>
      <c r="C12" s="7"/>
      <c r="D12" s="7"/>
      <c r="E12" s="3"/>
      <c r="F12" s="6"/>
      <c r="G12" s="22"/>
    </row>
    <row r="13" spans="1:7" ht="12.75">
      <c r="A13" s="33" t="s">
        <v>9</v>
      </c>
      <c r="B13" s="3"/>
      <c r="C13" s="50" t="str">
        <f>'ODSEK 2'!C49</f>
        <v>TUJE STORITVE</v>
      </c>
      <c r="D13" s="7"/>
      <c r="E13" s="3"/>
      <c r="F13" s="6"/>
      <c r="G13" s="22">
        <f>'ODSEK 2'!G57</f>
        <v>0</v>
      </c>
    </row>
    <row r="14" spans="1:7" ht="12.75">
      <c r="A14" s="23"/>
      <c r="B14" s="3"/>
      <c r="C14" s="7"/>
      <c r="D14" s="7"/>
      <c r="E14" s="3"/>
      <c r="F14" s="6"/>
      <c r="G14" s="22"/>
    </row>
    <row r="15" spans="1:7" ht="12.75">
      <c r="A15" s="23"/>
      <c r="B15" s="5" t="s">
        <v>12</v>
      </c>
      <c r="C15" s="8"/>
      <c r="D15" s="7"/>
      <c r="E15" s="7"/>
      <c r="F15" s="6"/>
      <c r="G15" s="25">
        <f>SUM(G5:G13)</f>
        <v>20000</v>
      </c>
    </row>
    <row r="16" spans="1:7" ht="12.75">
      <c r="A16" s="23"/>
      <c r="B16" s="29" t="s">
        <v>33</v>
      </c>
      <c r="C16" s="7"/>
      <c r="D16" s="7"/>
      <c r="E16" s="3"/>
      <c r="F16" s="6"/>
      <c r="G16" s="24">
        <f>ROUND(G15*0.1,2)</f>
        <v>2000</v>
      </c>
    </row>
    <row r="17" spans="1:7" ht="12.75">
      <c r="A17" s="23"/>
      <c r="B17" s="5" t="s">
        <v>14</v>
      </c>
      <c r="C17" s="8"/>
      <c r="D17" s="7"/>
      <c r="E17" s="7"/>
      <c r="F17" s="6"/>
      <c r="G17" s="25">
        <f>SUM(G15:G16)</f>
        <v>22000</v>
      </c>
    </row>
    <row r="18" spans="1:7" ht="12.75">
      <c r="A18" s="21"/>
      <c r="B18" s="10" t="s">
        <v>21</v>
      </c>
      <c r="C18" s="11"/>
      <c r="D18" s="10"/>
      <c r="E18" s="9"/>
      <c r="F18" s="6"/>
      <c r="G18" s="25">
        <f>ROUND(G17*0.22,2)</f>
        <v>4840</v>
      </c>
    </row>
    <row r="19" spans="1:7" ht="12.75">
      <c r="A19" s="26"/>
      <c r="B19" s="12" t="s">
        <v>29</v>
      </c>
      <c r="C19" s="13"/>
      <c r="D19" s="14"/>
      <c r="E19" s="14"/>
      <c r="F19" s="15"/>
      <c r="G19" s="27">
        <f>SUM(G17:G18)</f>
        <v>26840</v>
      </c>
    </row>
    <row r="20" spans="1:7" ht="12.75">
      <c r="A20" s="34"/>
      <c r="B20" s="5"/>
      <c r="C20" s="8"/>
      <c r="D20" s="7"/>
      <c r="E20" s="7"/>
      <c r="F20" s="6"/>
      <c r="G20" s="25"/>
    </row>
    <row r="21" spans="1:7" ht="12.75">
      <c r="A21" s="39" t="s">
        <v>37</v>
      </c>
      <c r="B21" s="40"/>
      <c r="C21" s="41"/>
      <c r="D21" s="40"/>
      <c r="E21" s="42"/>
      <c r="F21" s="43"/>
      <c r="G21" s="44"/>
    </row>
    <row r="22" spans="1:8" ht="12.75">
      <c r="A22" s="45" t="s">
        <v>38</v>
      </c>
      <c r="B22" s="35"/>
      <c r="C22" s="36"/>
      <c r="D22" s="35"/>
      <c r="E22" s="37"/>
      <c r="F22" s="38"/>
      <c r="G22" s="46"/>
      <c r="H22" s="31"/>
    </row>
    <row r="23" spans="1:8" ht="12.75">
      <c r="A23" s="45" t="s">
        <v>39</v>
      </c>
      <c r="B23" s="35"/>
      <c r="C23" s="35"/>
      <c r="D23" s="35"/>
      <c r="E23" s="35"/>
      <c r="F23" s="35"/>
      <c r="G23" s="47"/>
      <c r="H23" s="31"/>
    </row>
    <row r="24" spans="1:8" ht="12.75">
      <c r="A24" s="45" t="s">
        <v>40</v>
      </c>
      <c r="B24" s="35"/>
      <c r="C24" s="35"/>
      <c r="D24" s="35"/>
      <c r="E24" s="35"/>
      <c r="F24" s="35"/>
      <c r="G24" s="47"/>
      <c r="H24" s="31"/>
    </row>
    <row r="25" spans="1:8" ht="12.75">
      <c r="A25" s="45" t="s">
        <v>41</v>
      </c>
      <c r="B25" s="35"/>
      <c r="C25" s="35"/>
      <c r="D25" s="35"/>
      <c r="E25" s="35"/>
      <c r="F25" s="35"/>
      <c r="G25" s="47"/>
      <c r="H25" s="31"/>
    </row>
    <row r="26" spans="1:8" ht="12.75">
      <c r="A26" s="45" t="s">
        <v>42</v>
      </c>
      <c r="B26" s="35"/>
      <c r="C26" s="35"/>
      <c r="D26" s="35"/>
      <c r="E26" s="35"/>
      <c r="F26" s="35"/>
      <c r="G26" s="47"/>
      <c r="H26" s="31"/>
    </row>
    <row r="27" spans="1:8" ht="12.75">
      <c r="A27" s="45" t="s">
        <v>43</v>
      </c>
      <c r="B27" s="35"/>
      <c r="C27" s="35"/>
      <c r="D27" s="35"/>
      <c r="E27" s="35"/>
      <c r="F27" s="35"/>
      <c r="G27" s="47"/>
      <c r="H27" s="31"/>
    </row>
    <row r="28" spans="1:8" ht="12.75">
      <c r="A28" s="45" t="s">
        <v>44</v>
      </c>
      <c r="B28" s="35"/>
      <c r="C28" s="35"/>
      <c r="D28" s="35"/>
      <c r="E28" s="35"/>
      <c r="F28" s="35"/>
      <c r="G28" s="47"/>
      <c r="H28" s="31"/>
    </row>
    <row r="29" spans="1:8" ht="12.75">
      <c r="A29" s="45" t="s">
        <v>45</v>
      </c>
      <c r="B29" s="35"/>
      <c r="C29" s="35"/>
      <c r="D29" s="35"/>
      <c r="E29" s="35"/>
      <c r="F29" s="35"/>
      <c r="G29" s="47"/>
      <c r="H29" s="31"/>
    </row>
    <row r="30" spans="1:8" ht="12.75">
      <c r="A30" s="45" t="s">
        <v>46</v>
      </c>
      <c r="B30" s="35"/>
      <c r="C30" s="35"/>
      <c r="D30" s="35"/>
      <c r="E30" s="35"/>
      <c r="F30" s="35"/>
      <c r="G30" s="47"/>
      <c r="H30" s="31"/>
    </row>
    <row r="31" spans="1:8" ht="12.75">
      <c r="A31" s="45" t="s">
        <v>47</v>
      </c>
      <c r="B31" s="35"/>
      <c r="C31" s="35"/>
      <c r="D31" s="35"/>
      <c r="E31" s="35"/>
      <c r="F31" s="35"/>
      <c r="G31" s="47"/>
      <c r="H31" s="31"/>
    </row>
    <row r="32" spans="1:8" ht="12.75">
      <c r="A32" s="45" t="s">
        <v>48</v>
      </c>
      <c r="B32" s="35"/>
      <c r="C32" s="35"/>
      <c r="D32" s="35"/>
      <c r="E32" s="35"/>
      <c r="F32" s="35"/>
      <c r="G32" s="47"/>
      <c r="H32" s="31"/>
    </row>
    <row r="33" spans="1:8" ht="12.75">
      <c r="A33" s="118" t="s">
        <v>49</v>
      </c>
      <c r="B33" s="35"/>
      <c r="C33" s="35"/>
      <c r="D33" s="35"/>
      <c r="E33" s="35"/>
      <c r="F33" s="35"/>
      <c r="G33" s="35"/>
      <c r="H33" s="31"/>
    </row>
    <row r="34" spans="1:8" s="117" customFormat="1" ht="12.75">
      <c r="A34" s="116" t="s">
        <v>104</v>
      </c>
      <c r="B34" s="48"/>
      <c r="C34" s="48"/>
      <c r="D34" s="48"/>
      <c r="E34" s="48"/>
      <c r="F34" s="48"/>
      <c r="G34" s="49"/>
      <c r="H34" s="31"/>
    </row>
  </sheetData>
  <sheetProtection password="E95E" sheet="1"/>
  <mergeCells count="1">
    <mergeCell ref="A1:G1"/>
  </mergeCells>
  <printOptions gridLines="1"/>
  <pageMargins left="1.141732283464567" right="0.9448818897637796" top="0.984251968503937" bottom="0.984251968503937" header="0.5118110236220472" footer="0.5118110236220472"/>
  <pageSetup horizontalDpi="300" verticalDpi="300" orientation="portrait" paperSize="9" r:id="rId1"/>
  <headerFooter alignWithMargins="0">
    <oddHeader>&amp;CStran &amp;P&amp;R Zala Odsek 2</oddHeader>
    <oddFooter>&amp;R0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V231"/>
  <sheetViews>
    <sheetView showGridLines="0" tabSelected="1" zoomScaleSheetLayoutView="82" zoomScalePageLayoutView="0" workbookViewId="0" topLeftCell="A29">
      <selection activeCell="F30" sqref="F30"/>
    </sheetView>
  </sheetViews>
  <sheetFormatPr defaultColWidth="9.140625" defaultRowHeight="12.75"/>
  <cols>
    <col min="1" max="1" width="5.28125" style="28" customWidth="1"/>
    <col min="2" max="2" width="9.57421875" style="28" customWidth="1"/>
    <col min="3" max="3" width="42.8515625" style="91" customWidth="1"/>
    <col min="4" max="4" width="7.57421875" style="113" customWidth="1"/>
    <col min="5" max="5" width="7.00390625" style="28" customWidth="1"/>
    <col min="6" max="6" width="16.7109375" style="89" customWidth="1"/>
    <col min="7" max="7" width="14.7109375" style="89" customWidth="1"/>
    <col min="8" max="8" width="3.421875" style="28" customWidth="1"/>
    <col min="9" max="9" width="9.140625" style="28" customWidth="1"/>
    <col min="10" max="10" width="15.8515625" style="89" bestFit="1" customWidth="1"/>
    <col min="11" max="11" width="16.421875" style="28" customWidth="1"/>
    <col min="12" max="12" width="9.140625" style="28" customWidth="1"/>
    <col min="13" max="13" width="56.57421875" style="28" customWidth="1"/>
    <col min="14" max="16384" width="9.140625" style="28" customWidth="1"/>
  </cols>
  <sheetData>
    <row r="2" spans="1:7" ht="46.5" customHeight="1">
      <c r="A2" s="52"/>
      <c r="B2" s="121" t="s">
        <v>80</v>
      </c>
      <c r="C2" s="121"/>
      <c r="D2" s="121"/>
      <c r="E2" s="121"/>
      <c r="F2" s="121"/>
      <c r="G2" s="121"/>
    </row>
    <row r="3" spans="1:7" ht="12.75">
      <c r="A3" s="52"/>
      <c r="B3" s="52"/>
      <c r="C3" s="100"/>
      <c r="D3" s="66"/>
      <c r="E3" s="52"/>
      <c r="F3" s="67"/>
      <c r="G3" s="67"/>
    </row>
    <row r="4" spans="1:10" ht="30" customHeight="1">
      <c r="A4" s="53" t="s">
        <v>16</v>
      </c>
      <c r="B4" s="53" t="s">
        <v>0</v>
      </c>
      <c r="C4" s="54" t="s">
        <v>1</v>
      </c>
      <c r="D4" s="55" t="s">
        <v>2</v>
      </c>
      <c r="E4" s="56" t="s">
        <v>3</v>
      </c>
      <c r="F4" s="57" t="s">
        <v>4</v>
      </c>
      <c r="G4" s="57" t="s">
        <v>15</v>
      </c>
      <c r="J4" s="28"/>
    </row>
    <row r="5" spans="1:10" ht="12.75">
      <c r="A5" s="52"/>
      <c r="B5" s="52"/>
      <c r="C5" s="100"/>
      <c r="D5" s="66"/>
      <c r="E5" s="52"/>
      <c r="F5" s="67"/>
      <c r="G5" s="67"/>
      <c r="J5" s="28"/>
    </row>
    <row r="6" spans="1:10" ht="12.75">
      <c r="A6" s="56"/>
      <c r="B6" s="56">
        <v>1</v>
      </c>
      <c r="C6" s="54" t="s">
        <v>5</v>
      </c>
      <c r="D6" s="66"/>
      <c r="E6" s="56"/>
      <c r="F6" s="67"/>
      <c r="G6" s="67"/>
      <c r="J6" s="28"/>
    </row>
    <row r="7" spans="1:10" ht="12.75">
      <c r="A7" s="56"/>
      <c r="B7" s="58"/>
      <c r="C7" s="54"/>
      <c r="D7" s="66"/>
      <c r="E7" s="56"/>
      <c r="F7" s="67"/>
      <c r="G7" s="67"/>
      <c r="J7" s="28"/>
    </row>
    <row r="8" spans="1:10" ht="63.75" customHeight="1">
      <c r="A8" s="52">
        <v>1</v>
      </c>
      <c r="B8" s="98" t="s">
        <v>26</v>
      </c>
      <c r="C8" s="59" t="s">
        <v>72</v>
      </c>
      <c r="D8" s="60">
        <v>1</v>
      </c>
      <c r="E8" s="61" t="s">
        <v>13</v>
      </c>
      <c r="F8" s="93"/>
      <c r="G8" s="62">
        <f>ROUND(D8*F8,2)</f>
        <v>0</v>
      </c>
      <c r="H8" s="30"/>
      <c r="I8" s="101"/>
      <c r="J8" s="30"/>
    </row>
    <row r="9" spans="1:10" ht="62.25" customHeight="1">
      <c r="A9" s="52">
        <f aca="true" t="shared" si="0" ref="A9:A15">A8+1</f>
        <v>2</v>
      </c>
      <c r="B9" s="63" t="s">
        <v>51</v>
      </c>
      <c r="C9" s="59" t="s">
        <v>73</v>
      </c>
      <c r="D9" s="66">
        <v>650</v>
      </c>
      <c r="E9" s="52" t="s">
        <v>20</v>
      </c>
      <c r="F9" s="94"/>
      <c r="G9" s="62">
        <f aca="true" t="shared" si="1" ref="G9:G17">ROUND(D9*F9,2)</f>
        <v>0</v>
      </c>
      <c r="H9" s="30"/>
      <c r="I9" s="101"/>
      <c r="J9" s="30"/>
    </row>
    <row r="10" spans="1:10" ht="42.75" customHeight="1">
      <c r="A10" s="52">
        <f t="shared" si="0"/>
        <v>3</v>
      </c>
      <c r="B10" s="64" t="s">
        <v>34</v>
      </c>
      <c r="C10" s="65" t="s">
        <v>74</v>
      </c>
      <c r="D10" s="66">
        <v>800</v>
      </c>
      <c r="E10" s="52" t="s">
        <v>20</v>
      </c>
      <c r="F10" s="94"/>
      <c r="G10" s="62">
        <f t="shared" si="1"/>
        <v>0</v>
      </c>
      <c r="H10" s="30"/>
      <c r="I10" s="101"/>
      <c r="J10" s="30"/>
    </row>
    <row r="11" spans="1:10" ht="69" customHeight="1">
      <c r="A11" s="52">
        <f t="shared" si="0"/>
        <v>4</v>
      </c>
      <c r="B11" s="68" t="s">
        <v>52</v>
      </c>
      <c r="C11" s="65" t="s">
        <v>75</v>
      </c>
      <c r="D11" s="66">
        <v>8000</v>
      </c>
      <c r="E11" s="68" t="s">
        <v>22</v>
      </c>
      <c r="F11" s="95"/>
      <c r="G11" s="62">
        <f t="shared" si="1"/>
        <v>0</v>
      </c>
      <c r="H11" s="30"/>
      <c r="I11" s="101"/>
      <c r="J11" s="30"/>
    </row>
    <row r="12" spans="1:10" ht="127.5">
      <c r="A12" s="52">
        <f t="shared" si="0"/>
        <v>5</v>
      </c>
      <c r="B12" s="68" t="s">
        <v>25</v>
      </c>
      <c r="C12" s="65" t="s">
        <v>102</v>
      </c>
      <c r="D12" s="66">
        <v>1</v>
      </c>
      <c r="E12" s="68" t="s">
        <v>79</v>
      </c>
      <c r="F12" s="95"/>
      <c r="G12" s="62">
        <f t="shared" si="1"/>
        <v>0</v>
      </c>
      <c r="H12" s="30"/>
      <c r="I12" s="101"/>
      <c r="J12" s="102"/>
    </row>
    <row r="13" spans="1:10" ht="51">
      <c r="A13" s="52">
        <f t="shared" si="0"/>
        <v>6</v>
      </c>
      <c r="B13" s="68" t="s">
        <v>34</v>
      </c>
      <c r="C13" s="65" t="s">
        <v>76</v>
      </c>
      <c r="D13" s="66">
        <v>110</v>
      </c>
      <c r="E13" s="68" t="s">
        <v>81</v>
      </c>
      <c r="F13" s="95"/>
      <c r="G13" s="62">
        <f t="shared" si="1"/>
        <v>0</v>
      </c>
      <c r="H13" s="30"/>
      <c r="I13" s="101"/>
      <c r="J13" s="30"/>
    </row>
    <row r="14" spans="1:10" ht="38.25">
      <c r="A14" s="52">
        <f t="shared" si="0"/>
        <v>7</v>
      </c>
      <c r="B14" s="68" t="s">
        <v>34</v>
      </c>
      <c r="C14" s="65" t="s">
        <v>103</v>
      </c>
      <c r="D14" s="66">
        <v>65</v>
      </c>
      <c r="E14" s="68" t="s">
        <v>17</v>
      </c>
      <c r="F14" s="95"/>
      <c r="G14" s="62">
        <f t="shared" si="1"/>
        <v>0</v>
      </c>
      <c r="H14" s="30"/>
      <c r="I14" s="101"/>
      <c r="J14" s="103"/>
    </row>
    <row r="15" spans="1:10" ht="63.75">
      <c r="A15" s="52">
        <f t="shared" si="0"/>
        <v>8</v>
      </c>
      <c r="B15" s="68" t="s">
        <v>34</v>
      </c>
      <c r="C15" s="65" t="s">
        <v>77</v>
      </c>
      <c r="D15" s="66">
        <v>500</v>
      </c>
      <c r="E15" s="68" t="s">
        <v>22</v>
      </c>
      <c r="F15" s="95"/>
      <c r="G15" s="62">
        <f t="shared" si="1"/>
        <v>0</v>
      </c>
      <c r="H15" s="30"/>
      <c r="I15" s="101"/>
      <c r="J15" s="103"/>
    </row>
    <row r="16" spans="1:10" ht="89.25">
      <c r="A16" s="52"/>
      <c r="B16" s="68"/>
      <c r="C16" s="96" t="s">
        <v>101</v>
      </c>
      <c r="D16" s="66">
        <v>1</v>
      </c>
      <c r="E16" s="68" t="s">
        <v>79</v>
      </c>
      <c r="F16" s="97">
        <v>20000</v>
      </c>
      <c r="G16" s="62">
        <f t="shared" si="1"/>
        <v>20000</v>
      </c>
      <c r="H16" s="30"/>
      <c r="I16" s="101"/>
      <c r="J16" s="103"/>
    </row>
    <row r="17" spans="1:10" ht="66" customHeight="1">
      <c r="A17" s="52">
        <f>A15+1</f>
        <v>9</v>
      </c>
      <c r="B17" s="68" t="s">
        <v>34</v>
      </c>
      <c r="C17" s="65" t="s">
        <v>100</v>
      </c>
      <c r="D17" s="66">
        <v>250</v>
      </c>
      <c r="E17" s="98" t="s">
        <v>20</v>
      </c>
      <c r="F17" s="95"/>
      <c r="G17" s="99">
        <f t="shared" si="1"/>
        <v>0</v>
      </c>
      <c r="H17" s="30"/>
      <c r="I17" s="101"/>
      <c r="J17" s="103"/>
    </row>
    <row r="18" spans="1:10" ht="15" customHeight="1">
      <c r="A18" s="52"/>
      <c r="B18" s="104"/>
      <c r="C18" s="105"/>
      <c r="D18" s="66"/>
      <c r="E18" s="70"/>
      <c r="F18" s="69"/>
      <c r="G18" s="62"/>
      <c r="J18" s="28"/>
    </row>
    <row r="19" spans="1:10" ht="18.75" customHeight="1">
      <c r="A19" s="52"/>
      <c r="B19" s="52"/>
      <c r="C19" s="54" t="s">
        <v>6</v>
      </c>
      <c r="D19" s="66"/>
      <c r="E19" s="52"/>
      <c r="F19" s="67"/>
      <c r="G19" s="57">
        <f>SUM(G8:G17)</f>
        <v>20000</v>
      </c>
      <c r="J19" s="28"/>
    </row>
    <row r="20" spans="1:10" ht="12" customHeight="1">
      <c r="A20" s="52"/>
      <c r="B20" s="52"/>
      <c r="C20" s="54"/>
      <c r="D20" s="66"/>
      <c r="E20" s="52"/>
      <c r="F20" s="67"/>
      <c r="G20" s="57"/>
      <c r="J20" s="28"/>
    </row>
    <row r="21" spans="1:10" ht="24.75" customHeight="1">
      <c r="A21" s="52"/>
      <c r="B21" s="58" t="s">
        <v>7</v>
      </c>
      <c r="C21" s="71" t="s">
        <v>35</v>
      </c>
      <c r="D21" s="66"/>
      <c r="E21" s="68"/>
      <c r="F21" s="67"/>
      <c r="G21" s="67"/>
      <c r="J21" s="28"/>
    </row>
    <row r="22" spans="1:10" ht="206.25" customHeight="1">
      <c r="A22" s="52">
        <v>1</v>
      </c>
      <c r="B22" s="58" t="s">
        <v>23</v>
      </c>
      <c r="C22" s="72" t="s">
        <v>70</v>
      </c>
      <c r="D22" s="73" t="s">
        <v>57</v>
      </c>
      <c r="E22" s="74" t="s">
        <v>20</v>
      </c>
      <c r="F22" s="94"/>
      <c r="G22" s="67">
        <f>ROUND(D22*F22,2)</f>
        <v>0</v>
      </c>
      <c r="J22" s="28"/>
    </row>
    <row r="23" spans="1:10" ht="89.25">
      <c r="A23" s="52"/>
      <c r="B23" s="68"/>
      <c r="C23" s="65" t="s">
        <v>82</v>
      </c>
      <c r="D23" s="64">
        <v>5</v>
      </c>
      <c r="E23" s="68" t="s">
        <v>13</v>
      </c>
      <c r="F23" s="94"/>
      <c r="G23" s="67">
        <f aca="true" t="shared" si="2" ref="G23:G38">ROUND(D23*F23,2)</f>
        <v>0</v>
      </c>
      <c r="J23" s="28"/>
    </row>
    <row r="24" spans="1:10" ht="203.25" customHeight="1">
      <c r="A24" s="52">
        <v>2</v>
      </c>
      <c r="B24" s="58" t="s">
        <v>23</v>
      </c>
      <c r="C24" s="72" t="s">
        <v>69</v>
      </c>
      <c r="D24" s="73" t="s">
        <v>58</v>
      </c>
      <c r="E24" s="74" t="s">
        <v>20</v>
      </c>
      <c r="F24" s="94"/>
      <c r="G24" s="67">
        <f t="shared" si="2"/>
        <v>0</v>
      </c>
      <c r="J24" s="28"/>
    </row>
    <row r="25" spans="1:10" ht="89.25">
      <c r="A25" s="52"/>
      <c r="B25" s="68"/>
      <c r="C25" s="65" t="s">
        <v>83</v>
      </c>
      <c r="D25" s="64">
        <v>4</v>
      </c>
      <c r="E25" s="68" t="s">
        <v>13</v>
      </c>
      <c r="F25" s="94"/>
      <c r="G25" s="67">
        <f t="shared" si="2"/>
        <v>0</v>
      </c>
      <c r="J25" s="28"/>
    </row>
    <row r="26" spans="1:10" ht="205.5" customHeight="1">
      <c r="A26" s="52">
        <v>3</v>
      </c>
      <c r="B26" s="58" t="s">
        <v>23</v>
      </c>
      <c r="C26" s="72" t="s">
        <v>68</v>
      </c>
      <c r="D26" s="73" t="s">
        <v>59</v>
      </c>
      <c r="E26" s="74" t="s">
        <v>20</v>
      </c>
      <c r="F26" s="94"/>
      <c r="G26" s="67">
        <f t="shared" si="2"/>
        <v>0</v>
      </c>
      <c r="J26" s="28"/>
    </row>
    <row r="27" spans="1:10" ht="89.25">
      <c r="A27" s="52"/>
      <c r="B27" s="68"/>
      <c r="C27" s="65" t="s">
        <v>83</v>
      </c>
      <c r="D27" s="64">
        <v>4</v>
      </c>
      <c r="E27" s="68" t="s">
        <v>13</v>
      </c>
      <c r="F27" s="94"/>
      <c r="G27" s="67">
        <f t="shared" si="2"/>
        <v>0</v>
      </c>
      <c r="J27" s="28"/>
    </row>
    <row r="28" spans="1:10" ht="214.5" customHeight="1">
      <c r="A28" s="52">
        <v>4</v>
      </c>
      <c r="B28" s="58" t="s">
        <v>23</v>
      </c>
      <c r="C28" s="72" t="s">
        <v>67</v>
      </c>
      <c r="D28" s="73" t="s">
        <v>60</v>
      </c>
      <c r="E28" s="74" t="s">
        <v>20</v>
      </c>
      <c r="F28" s="94"/>
      <c r="G28" s="67">
        <f t="shared" si="2"/>
        <v>0</v>
      </c>
      <c r="J28" s="28"/>
    </row>
    <row r="29" spans="1:10" ht="89.25">
      <c r="A29" s="52"/>
      <c r="B29" s="68"/>
      <c r="C29" s="65" t="s">
        <v>84</v>
      </c>
      <c r="D29" s="64">
        <v>5</v>
      </c>
      <c r="E29" s="68" t="s">
        <v>13</v>
      </c>
      <c r="F29" s="94"/>
      <c r="G29" s="67">
        <f t="shared" si="2"/>
        <v>0</v>
      </c>
      <c r="J29" s="28"/>
    </row>
    <row r="30" spans="1:10" ht="213.75">
      <c r="A30" s="52">
        <v>5</v>
      </c>
      <c r="B30" s="58" t="s">
        <v>23</v>
      </c>
      <c r="C30" s="72" t="s">
        <v>105</v>
      </c>
      <c r="D30" s="73" t="s">
        <v>61</v>
      </c>
      <c r="E30" s="74" t="s">
        <v>20</v>
      </c>
      <c r="F30" s="94"/>
      <c r="G30" s="67">
        <f t="shared" si="2"/>
        <v>0</v>
      </c>
      <c r="J30" s="28"/>
    </row>
    <row r="31" spans="1:10" ht="89.25">
      <c r="A31" s="52"/>
      <c r="B31" s="68"/>
      <c r="C31" s="65" t="s">
        <v>85</v>
      </c>
      <c r="D31" s="64">
        <v>5</v>
      </c>
      <c r="E31" s="68" t="s">
        <v>13</v>
      </c>
      <c r="F31" s="94"/>
      <c r="G31" s="67">
        <f t="shared" si="2"/>
        <v>0</v>
      </c>
      <c r="J31" s="28"/>
    </row>
    <row r="32" spans="1:10" ht="199.5">
      <c r="A32" s="52">
        <v>6</v>
      </c>
      <c r="B32" s="58" t="s">
        <v>23</v>
      </c>
      <c r="C32" s="72" t="s">
        <v>71</v>
      </c>
      <c r="D32" s="73" t="s">
        <v>62</v>
      </c>
      <c r="E32" s="74" t="s">
        <v>20</v>
      </c>
      <c r="F32" s="94"/>
      <c r="G32" s="67">
        <f t="shared" si="2"/>
        <v>0</v>
      </c>
      <c r="J32" s="28"/>
    </row>
    <row r="33" spans="1:10" ht="89.25">
      <c r="A33" s="52"/>
      <c r="B33" s="68"/>
      <c r="C33" s="65" t="s">
        <v>86</v>
      </c>
      <c r="D33" s="64">
        <v>6</v>
      </c>
      <c r="E33" s="68" t="s">
        <v>13</v>
      </c>
      <c r="F33" s="94"/>
      <c r="G33" s="67">
        <f t="shared" si="2"/>
        <v>0</v>
      </c>
      <c r="J33" s="28"/>
    </row>
    <row r="34" spans="1:10" ht="142.5">
      <c r="A34" s="52">
        <v>7</v>
      </c>
      <c r="B34" s="58" t="s">
        <v>23</v>
      </c>
      <c r="C34" s="72" t="s">
        <v>63</v>
      </c>
      <c r="D34" s="73" t="s">
        <v>64</v>
      </c>
      <c r="E34" s="74" t="s">
        <v>20</v>
      </c>
      <c r="F34" s="94"/>
      <c r="G34" s="67">
        <f t="shared" si="2"/>
        <v>0</v>
      </c>
      <c r="J34" s="28"/>
    </row>
    <row r="35" spans="1:7" s="2" customFormat="1" ht="89.25">
      <c r="A35" s="75"/>
      <c r="B35" s="68"/>
      <c r="C35" s="65" t="s">
        <v>88</v>
      </c>
      <c r="D35" s="64">
        <v>2</v>
      </c>
      <c r="E35" s="68" t="s">
        <v>13</v>
      </c>
      <c r="F35" s="94"/>
      <c r="G35" s="67">
        <f t="shared" si="2"/>
        <v>0</v>
      </c>
    </row>
    <row r="36" spans="1:7" s="2" customFormat="1" ht="198.75" customHeight="1">
      <c r="A36" s="75">
        <v>8</v>
      </c>
      <c r="B36" s="58" t="s">
        <v>23</v>
      </c>
      <c r="C36" s="72" t="s">
        <v>66</v>
      </c>
      <c r="D36" s="73" t="s">
        <v>65</v>
      </c>
      <c r="E36" s="74" t="s">
        <v>20</v>
      </c>
      <c r="F36" s="94"/>
      <c r="G36" s="67">
        <f t="shared" si="2"/>
        <v>0</v>
      </c>
    </row>
    <row r="37" spans="1:7" s="2" customFormat="1" ht="89.25">
      <c r="A37" s="52"/>
      <c r="B37" s="68"/>
      <c r="C37" s="65" t="s">
        <v>87</v>
      </c>
      <c r="D37" s="64">
        <v>1</v>
      </c>
      <c r="E37" s="68" t="s">
        <v>13</v>
      </c>
      <c r="F37" s="94"/>
      <c r="G37" s="67">
        <f t="shared" si="2"/>
        <v>0</v>
      </c>
    </row>
    <row r="38" spans="1:7" s="2" customFormat="1" ht="63.75">
      <c r="A38" s="52"/>
      <c r="B38" s="68"/>
      <c r="C38" s="65" t="s">
        <v>99</v>
      </c>
      <c r="D38" s="64">
        <v>540</v>
      </c>
      <c r="E38" s="68" t="s">
        <v>98</v>
      </c>
      <c r="F38" s="94"/>
      <c r="G38" s="67">
        <f t="shared" si="2"/>
        <v>0</v>
      </c>
    </row>
    <row r="39" spans="1:7" s="2" customFormat="1" ht="15" customHeight="1">
      <c r="A39" s="75"/>
      <c r="B39" s="104"/>
      <c r="C39" s="54" t="s">
        <v>36</v>
      </c>
      <c r="D39" s="55"/>
      <c r="E39" s="56"/>
      <c r="F39" s="57"/>
      <c r="G39" s="57">
        <f>SUM(G22:G38)</f>
        <v>0</v>
      </c>
    </row>
    <row r="40" spans="1:7" s="2" customFormat="1" ht="12" customHeight="1">
      <c r="A40" s="76"/>
      <c r="B40" s="104"/>
      <c r="C40" s="106"/>
      <c r="D40" s="52"/>
      <c r="E40" s="52"/>
      <c r="F40" s="52"/>
      <c r="G40" s="52"/>
    </row>
    <row r="41" spans="1:7" s="2" customFormat="1" ht="13.5" customHeight="1">
      <c r="A41" s="77"/>
      <c r="B41" s="78" t="s">
        <v>27</v>
      </c>
      <c r="C41" s="54" t="s">
        <v>53</v>
      </c>
      <c r="D41" s="66"/>
      <c r="E41" s="52"/>
      <c r="F41" s="67"/>
      <c r="G41" s="67"/>
    </row>
    <row r="42" spans="1:7" s="2" customFormat="1" ht="15" customHeight="1">
      <c r="A42" s="52"/>
      <c r="B42" s="78"/>
      <c r="C42" s="54"/>
      <c r="D42" s="66"/>
      <c r="E42" s="52"/>
      <c r="F42" s="67"/>
      <c r="G42" s="67"/>
    </row>
    <row r="43" spans="1:10" ht="12.75" customHeight="1">
      <c r="A43" s="77"/>
      <c r="B43" s="79"/>
      <c r="C43" s="122" t="s">
        <v>54</v>
      </c>
      <c r="D43" s="122"/>
      <c r="E43" s="122"/>
      <c r="F43" s="122"/>
      <c r="G43" s="57"/>
      <c r="J43" s="28"/>
    </row>
    <row r="44" spans="1:10" ht="204" customHeight="1">
      <c r="A44" s="77" t="s">
        <v>11</v>
      </c>
      <c r="B44" s="78"/>
      <c r="C44" s="65" t="s">
        <v>55</v>
      </c>
      <c r="D44" s="66">
        <v>187</v>
      </c>
      <c r="E44" s="68" t="s">
        <v>22</v>
      </c>
      <c r="F44" s="94"/>
      <c r="G44" s="67">
        <f>ROUND(D44*F44,2)</f>
        <v>0</v>
      </c>
      <c r="J44" s="28"/>
    </row>
    <row r="45" spans="1:10" ht="71.25" customHeight="1">
      <c r="A45" s="52">
        <v>2</v>
      </c>
      <c r="B45" s="52"/>
      <c r="C45" s="65" t="s">
        <v>78</v>
      </c>
      <c r="D45" s="66">
        <v>39</v>
      </c>
      <c r="E45" s="68" t="s">
        <v>24</v>
      </c>
      <c r="F45" s="94"/>
      <c r="G45" s="67">
        <f>ROUND(D45*F45,2)</f>
        <v>0</v>
      </c>
      <c r="J45" s="28"/>
    </row>
    <row r="46" spans="1:10" ht="12.75">
      <c r="A46" s="52"/>
      <c r="B46" s="79"/>
      <c r="C46" s="80"/>
      <c r="D46" s="81"/>
      <c r="E46" s="68"/>
      <c r="F46" s="82"/>
      <c r="G46" s="67"/>
      <c r="J46" s="28"/>
    </row>
    <row r="47" spans="1:10" ht="12.75">
      <c r="A47" s="52"/>
      <c r="B47" s="79"/>
      <c r="C47" s="54" t="s">
        <v>31</v>
      </c>
      <c r="D47" s="55"/>
      <c r="E47" s="56"/>
      <c r="F47" s="57"/>
      <c r="G47" s="57">
        <f>SUM(G42:G45)</f>
        <v>0</v>
      </c>
      <c r="J47" s="28"/>
    </row>
    <row r="48" spans="1:10" ht="15">
      <c r="A48" s="52"/>
      <c r="B48" s="76"/>
      <c r="C48" s="65"/>
      <c r="D48" s="65"/>
      <c r="E48" s="65"/>
      <c r="F48" s="67"/>
      <c r="G48" s="57"/>
      <c r="J48" s="28"/>
    </row>
    <row r="49" spans="1:10" ht="17.25" customHeight="1">
      <c r="A49" s="52"/>
      <c r="B49" s="58" t="s">
        <v>28</v>
      </c>
      <c r="C49" s="83" t="s">
        <v>18</v>
      </c>
      <c r="D49" s="84"/>
      <c r="E49" s="85"/>
      <c r="F49" s="86"/>
      <c r="G49" s="67"/>
      <c r="J49" s="28"/>
    </row>
    <row r="50" spans="1:10" ht="63.75">
      <c r="A50" s="52">
        <v>1</v>
      </c>
      <c r="B50" s="58"/>
      <c r="C50" s="88" t="s">
        <v>89</v>
      </c>
      <c r="D50" s="66">
        <v>8</v>
      </c>
      <c r="E50" s="87" t="s">
        <v>13</v>
      </c>
      <c r="F50" s="94"/>
      <c r="G50" s="67">
        <f>ROUND(D50*F50,2)</f>
        <v>0</v>
      </c>
      <c r="J50" s="28"/>
    </row>
    <row r="51" spans="1:10" ht="63.75">
      <c r="A51" s="52">
        <v>2</v>
      </c>
      <c r="B51" s="58"/>
      <c r="C51" s="90" t="s">
        <v>90</v>
      </c>
      <c r="D51" s="66">
        <v>1</v>
      </c>
      <c r="E51" s="92" t="s">
        <v>13</v>
      </c>
      <c r="F51" s="94"/>
      <c r="G51" s="67">
        <f aca="true" t="shared" si="3" ref="G51:G56">ROUND(D51*F51,2)</f>
        <v>0</v>
      </c>
      <c r="J51" s="28"/>
    </row>
    <row r="52" spans="1:10" ht="15.75" customHeight="1">
      <c r="A52" s="52">
        <v>5</v>
      </c>
      <c r="B52" s="107"/>
      <c r="C52" s="88" t="s">
        <v>30</v>
      </c>
      <c r="D52" s="66">
        <v>50</v>
      </c>
      <c r="E52" s="87" t="s">
        <v>32</v>
      </c>
      <c r="F52" s="94"/>
      <c r="G52" s="67">
        <f t="shared" si="3"/>
        <v>0</v>
      </c>
      <c r="J52" s="28"/>
    </row>
    <row r="53" spans="1:15" ht="31.5" customHeight="1">
      <c r="A53" s="52">
        <v>6</v>
      </c>
      <c r="B53" s="107"/>
      <c r="C53" s="65" t="s">
        <v>50</v>
      </c>
      <c r="D53" s="66">
        <v>100</v>
      </c>
      <c r="E53" s="52" t="s">
        <v>32</v>
      </c>
      <c r="F53" s="94"/>
      <c r="G53" s="67">
        <f t="shared" si="3"/>
        <v>0</v>
      </c>
      <c r="J53" s="28"/>
      <c r="K53" s="108"/>
      <c r="L53" s="109"/>
      <c r="M53" s="110"/>
      <c r="N53" s="110"/>
      <c r="O53" s="110"/>
    </row>
    <row r="54" spans="1:7" ht="14.25">
      <c r="A54" s="52">
        <v>7</v>
      </c>
      <c r="B54" s="77"/>
      <c r="C54" s="65" t="s">
        <v>91</v>
      </c>
      <c r="D54" s="66">
        <v>1</v>
      </c>
      <c r="E54" s="52" t="s">
        <v>13</v>
      </c>
      <c r="F54" s="94"/>
      <c r="G54" s="67">
        <f t="shared" si="3"/>
        <v>0</v>
      </c>
    </row>
    <row r="55" spans="1:7" ht="14.25">
      <c r="A55" s="52">
        <v>8</v>
      </c>
      <c r="B55" s="77"/>
      <c r="C55" s="65" t="s">
        <v>92</v>
      </c>
      <c r="D55" s="66">
        <v>1</v>
      </c>
      <c r="E55" s="52" t="s">
        <v>13</v>
      </c>
      <c r="F55" s="94"/>
      <c r="G55" s="67">
        <f t="shared" si="3"/>
        <v>0</v>
      </c>
    </row>
    <row r="56" spans="1:7" ht="25.5">
      <c r="A56" s="52">
        <v>9</v>
      </c>
      <c r="B56" s="77"/>
      <c r="C56" s="65" t="s">
        <v>93</v>
      </c>
      <c r="D56" s="66">
        <v>1</v>
      </c>
      <c r="E56" s="52" t="s">
        <v>13</v>
      </c>
      <c r="F56" s="94"/>
      <c r="G56" s="67">
        <f t="shared" si="3"/>
        <v>0</v>
      </c>
    </row>
    <row r="57" spans="1:22" ht="24.75" customHeight="1">
      <c r="A57" s="52"/>
      <c r="B57" s="52"/>
      <c r="C57" s="54" t="s">
        <v>19</v>
      </c>
      <c r="D57" s="84"/>
      <c r="E57" s="85"/>
      <c r="F57" s="86"/>
      <c r="G57" s="57">
        <f>SUM(G50:G56)</f>
        <v>0</v>
      </c>
      <c r="H57" s="111"/>
      <c r="I57" s="112"/>
      <c r="J57" s="113"/>
      <c r="K57" s="89"/>
      <c r="L57" s="89"/>
      <c r="Q57" s="114"/>
      <c r="R57" s="114"/>
      <c r="S57" s="115"/>
      <c r="T57" s="110"/>
      <c r="U57" s="110"/>
      <c r="V57" s="110"/>
    </row>
    <row r="58" spans="1:7" s="2" customFormat="1" ht="12.75">
      <c r="A58" s="28"/>
      <c r="B58" s="28" t="s">
        <v>94</v>
      </c>
      <c r="C58" s="91" t="s">
        <v>95</v>
      </c>
      <c r="D58" s="113"/>
      <c r="E58" s="28"/>
      <c r="F58" s="89"/>
      <c r="G58" s="89"/>
    </row>
    <row r="59" spans="1:7" s="2" customFormat="1" ht="16.5" customHeight="1">
      <c r="A59" s="28"/>
      <c r="B59" s="28"/>
      <c r="C59" s="91" t="s">
        <v>96</v>
      </c>
      <c r="D59" s="113"/>
      <c r="E59" s="28"/>
      <c r="F59" s="89"/>
      <c r="G59" s="89"/>
    </row>
    <row r="60" spans="1:12" s="2" customFormat="1" ht="18" customHeight="1">
      <c r="A60" s="28"/>
      <c r="B60" s="91" t="s">
        <v>97</v>
      </c>
      <c r="C60" s="91"/>
      <c r="D60" s="113"/>
      <c r="E60" s="28"/>
      <c r="F60" s="89"/>
      <c r="G60" s="89"/>
      <c r="H60" s="28"/>
      <c r="I60" s="111"/>
      <c r="J60" s="113"/>
      <c r="K60" s="89"/>
      <c r="L60" s="89"/>
    </row>
    <row r="61" spans="1:7" s="2" customFormat="1" ht="22.5" customHeight="1">
      <c r="A61" s="28"/>
      <c r="B61" s="28"/>
      <c r="C61" s="91"/>
      <c r="D61" s="113"/>
      <c r="E61" s="28"/>
      <c r="F61" s="89"/>
      <c r="G61" s="89"/>
    </row>
    <row r="62" ht="51" customHeight="1"/>
    <row r="63" ht="30" customHeight="1"/>
    <row r="64" spans="1:7" s="2" customFormat="1" ht="14.25" customHeight="1">
      <c r="A64" s="28"/>
      <c r="B64" s="28"/>
      <c r="C64" s="91"/>
      <c r="D64" s="113"/>
      <c r="E64" s="28"/>
      <c r="F64" s="89"/>
      <c r="G64" s="89"/>
    </row>
    <row r="65" ht="19.5" customHeight="1"/>
    <row r="66" spans="1:7" s="30" customFormat="1" ht="9.75" customHeight="1">
      <c r="A66" s="28"/>
      <c r="B66" s="28"/>
      <c r="C66" s="91"/>
      <c r="D66" s="113"/>
      <c r="E66" s="28"/>
      <c r="F66" s="89"/>
      <c r="G66" s="89"/>
    </row>
    <row r="67" spans="1:7" s="30" customFormat="1" ht="17.25" customHeight="1">
      <c r="A67" s="28"/>
      <c r="B67" s="28"/>
      <c r="C67" s="91"/>
      <c r="D67" s="113"/>
      <c r="E67" s="28"/>
      <c r="F67" s="89"/>
      <c r="G67" s="89"/>
    </row>
    <row r="69" ht="25.5" customHeight="1"/>
    <row r="72" ht="12.75" customHeight="1"/>
    <row r="75" ht="14.25" customHeight="1"/>
    <row r="76" ht="14.25" customHeight="1"/>
    <row r="77" ht="15.75" customHeight="1"/>
    <row r="78" ht="39" customHeight="1"/>
    <row r="79" ht="12.75" customHeight="1"/>
    <row r="80" ht="41.25" customHeight="1"/>
    <row r="84" ht="16.5" customHeight="1"/>
    <row r="88" ht="39.75" customHeight="1"/>
    <row r="90" ht="38.25" customHeight="1"/>
    <row r="91" ht="16.5" customHeight="1"/>
    <row r="93" ht="29.25" customHeight="1"/>
    <row r="95" ht="29.25" customHeight="1"/>
    <row r="97" ht="27" customHeight="1"/>
    <row r="99" ht="52.5" customHeight="1"/>
    <row r="101" ht="27.75" customHeight="1"/>
    <row r="105" ht="25.5" customHeight="1"/>
    <row r="107" ht="27.75" customHeight="1">
      <c r="J107" s="28"/>
    </row>
    <row r="108" ht="12.75">
      <c r="J108" s="28"/>
    </row>
    <row r="109" ht="16.5" customHeight="1">
      <c r="J109" s="28"/>
    </row>
    <row r="110" ht="64.5" customHeight="1">
      <c r="J110" s="28"/>
    </row>
    <row r="111" ht="11.25" customHeight="1">
      <c r="J111" s="28"/>
    </row>
    <row r="112" ht="11.25" customHeight="1">
      <c r="J112" s="28"/>
    </row>
    <row r="113" ht="12.75">
      <c r="J113" s="28"/>
    </row>
    <row r="114" ht="12.75" customHeight="1">
      <c r="J114" s="28"/>
    </row>
    <row r="115" ht="12.75">
      <c r="J115" s="28"/>
    </row>
    <row r="116" ht="12.75">
      <c r="J116" s="28"/>
    </row>
    <row r="117" ht="12.75">
      <c r="J117" s="28"/>
    </row>
    <row r="118" ht="12.75">
      <c r="J118" s="28"/>
    </row>
    <row r="119" ht="12.75">
      <c r="J119" s="28"/>
    </row>
    <row r="120" ht="12.75">
      <c r="J120" s="28"/>
    </row>
    <row r="121" ht="12.75">
      <c r="J121" s="28"/>
    </row>
    <row r="122" ht="12.75">
      <c r="J122" s="28"/>
    </row>
    <row r="123" ht="12.75">
      <c r="J123" s="28"/>
    </row>
    <row r="124" ht="39.75" customHeight="1">
      <c r="J124" s="28"/>
    </row>
    <row r="125" ht="12.75">
      <c r="J125" s="28"/>
    </row>
    <row r="126" ht="38.25" customHeight="1">
      <c r="J126" s="28"/>
    </row>
    <row r="127" ht="12.75">
      <c r="J127" s="28"/>
    </row>
    <row r="128" ht="70.5" customHeight="1">
      <c r="J128" s="28"/>
    </row>
    <row r="129" ht="12.75">
      <c r="J129" s="28"/>
    </row>
    <row r="130" ht="42.75" customHeight="1">
      <c r="J130" s="28"/>
    </row>
    <row r="131" ht="12.75">
      <c r="J131" s="28"/>
    </row>
    <row r="132" ht="12.75">
      <c r="J132" s="28"/>
    </row>
    <row r="133" ht="12.75">
      <c r="J133" s="28"/>
    </row>
    <row r="134" ht="27" customHeight="1">
      <c r="J134" s="28"/>
    </row>
    <row r="135" ht="15" customHeight="1">
      <c r="J135" s="28"/>
    </row>
    <row r="136" ht="24" customHeight="1">
      <c r="J136" s="28"/>
    </row>
    <row r="137" ht="12.75">
      <c r="J137" s="28"/>
    </row>
    <row r="138" ht="13.5" customHeight="1">
      <c r="J138" s="28"/>
    </row>
    <row r="139" ht="27.75" customHeight="1">
      <c r="J139" s="28"/>
    </row>
    <row r="140" ht="24.75" customHeight="1">
      <c r="J140" s="28"/>
    </row>
    <row r="141" ht="14.25" customHeight="1">
      <c r="J141" s="28"/>
    </row>
    <row r="142" ht="54.75" customHeight="1">
      <c r="J142" s="28"/>
    </row>
    <row r="143" ht="12.75">
      <c r="J143" s="28"/>
    </row>
    <row r="144" ht="15.75" customHeight="1">
      <c r="J144" s="28"/>
    </row>
    <row r="145" ht="12.75" hidden="1">
      <c r="J145" s="28"/>
    </row>
    <row r="146" ht="12.75" hidden="1">
      <c r="J146" s="28"/>
    </row>
    <row r="147" ht="12.75" hidden="1">
      <c r="J147" s="28"/>
    </row>
    <row r="148" ht="12.75" hidden="1">
      <c r="J148" s="28"/>
    </row>
    <row r="149" ht="39.75" customHeight="1">
      <c r="J149" s="28"/>
    </row>
    <row r="150" ht="12.75">
      <c r="J150" s="28"/>
    </row>
    <row r="151" ht="12.75">
      <c r="J151" s="28"/>
    </row>
    <row r="152" ht="12.75">
      <c r="J152" s="28"/>
    </row>
    <row r="153" ht="12.75">
      <c r="J153" s="28"/>
    </row>
    <row r="154" ht="12.75">
      <c r="J154" s="28"/>
    </row>
    <row r="155" ht="12.75">
      <c r="J155" s="28"/>
    </row>
    <row r="156" ht="41.25" customHeight="1">
      <c r="J156" s="28"/>
    </row>
    <row r="157" ht="12.75">
      <c r="J157" s="28"/>
    </row>
    <row r="158" ht="65.25" customHeight="1">
      <c r="J158" s="28"/>
    </row>
    <row r="159" ht="12.75" customHeight="1">
      <c r="J159" s="28"/>
    </row>
    <row r="160" ht="12.75">
      <c r="J160" s="28"/>
    </row>
    <row r="161" ht="12.75">
      <c r="J161" s="28"/>
    </row>
    <row r="162" ht="12.75">
      <c r="J162" s="28"/>
    </row>
    <row r="163" ht="26.25" customHeight="1">
      <c r="J163" s="28"/>
    </row>
    <row r="164" ht="15" customHeight="1">
      <c r="J164" s="28"/>
    </row>
    <row r="165" ht="25.5" customHeight="1">
      <c r="J165" s="28"/>
    </row>
    <row r="166" ht="12.75" customHeight="1">
      <c r="J166" s="28"/>
    </row>
    <row r="167" ht="15.75" customHeight="1">
      <c r="J167" s="28"/>
    </row>
    <row r="168" ht="27" customHeight="1">
      <c r="J168" s="28"/>
    </row>
    <row r="169" ht="12.75">
      <c r="J169" s="28"/>
    </row>
    <row r="170" ht="12.75">
      <c r="J170" s="28"/>
    </row>
    <row r="171" ht="14.25" customHeight="1">
      <c r="J171" s="28"/>
    </row>
    <row r="172" ht="15" customHeight="1" hidden="1">
      <c r="J172" s="28"/>
    </row>
    <row r="173" ht="12.75" hidden="1">
      <c r="J173" s="28"/>
    </row>
    <row r="174" ht="15.75" customHeight="1" hidden="1">
      <c r="J174" s="28"/>
    </row>
    <row r="175" ht="12.75" hidden="1">
      <c r="J175" s="28"/>
    </row>
    <row r="176" ht="12.75" hidden="1">
      <c r="J176" s="28"/>
    </row>
    <row r="177" ht="12.75" hidden="1">
      <c r="J177" s="28"/>
    </row>
    <row r="178" ht="12.75" hidden="1">
      <c r="J178" s="28"/>
    </row>
    <row r="179" ht="15" customHeight="1">
      <c r="J179" s="28"/>
    </row>
    <row r="180" ht="11.25" customHeight="1">
      <c r="J180" s="28"/>
    </row>
    <row r="181" ht="12.75">
      <c r="J181" s="28"/>
    </row>
    <row r="182" ht="12.75">
      <c r="J182" s="28"/>
    </row>
    <row r="183" ht="12.75">
      <c r="J183" s="28"/>
    </row>
    <row r="184" ht="12.75">
      <c r="J184" s="28"/>
    </row>
    <row r="185" ht="12.75">
      <c r="J185" s="28"/>
    </row>
    <row r="186" ht="66" customHeight="1">
      <c r="J186" s="28"/>
    </row>
    <row r="187" ht="11.25" customHeight="1">
      <c r="J187" s="28"/>
    </row>
    <row r="188" ht="12.75">
      <c r="J188" s="28"/>
    </row>
    <row r="189" ht="12.75" customHeight="1">
      <c r="J189" s="28"/>
    </row>
    <row r="190" ht="12.75" customHeight="1">
      <c r="J190" s="28"/>
    </row>
    <row r="191" ht="38.25" customHeight="1">
      <c r="J191" s="28"/>
    </row>
    <row r="192" ht="12.75" customHeight="1">
      <c r="J192" s="28"/>
    </row>
    <row r="193" ht="11.25" customHeight="1">
      <c r="J193" s="28"/>
    </row>
    <row r="194" ht="12.75">
      <c r="J194" s="28"/>
    </row>
    <row r="195" ht="14.25" customHeight="1">
      <c r="J195" s="28"/>
    </row>
    <row r="196" ht="54.75" customHeight="1">
      <c r="J196" s="28"/>
    </row>
    <row r="197" ht="11.25" customHeight="1">
      <c r="J197" s="28"/>
    </row>
    <row r="198" ht="40.5" customHeight="1">
      <c r="J198" s="28"/>
    </row>
    <row r="199" ht="13.5" customHeight="1">
      <c r="J199" s="28"/>
    </row>
    <row r="200" ht="40.5" customHeight="1">
      <c r="J200" s="28"/>
    </row>
    <row r="201" ht="9.75" customHeight="1">
      <c r="J201" s="28"/>
    </row>
    <row r="202" ht="54" customHeight="1">
      <c r="J202" s="28"/>
    </row>
    <row r="203" ht="12.75">
      <c r="J203" s="28"/>
    </row>
    <row r="204" ht="12.75">
      <c r="J204" s="28"/>
    </row>
    <row r="205" ht="15" customHeight="1">
      <c r="J205" s="28"/>
    </row>
    <row r="206" ht="12.75">
      <c r="J206" s="28"/>
    </row>
    <row r="207" ht="12.75">
      <c r="J207" s="28"/>
    </row>
    <row r="208" ht="12.75">
      <c r="J208" s="28"/>
    </row>
    <row r="209" ht="12.75">
      <c r="J209" s="28"/>
    </row>
    <row r="210" ht="12.75">
      <c r="J210" s="28"/>
    </row>
    <row r="211" ht="15" customHeight="1">
      <c r="J211" s="28"/>
    </row>
    <row r="212" ht="12.75">
      <c r="J212" s="28"/>
    </row>
    <row r="213" ht="12.75">
      <c r="J213" s="28"/>
    </row>
    <row r="214" ht="17.25" customHeight="1">
      <c r="J214" s="28"/>
    </row>
    <row r="215" ht="12.75">
      <c r="J215" s="28"/>
    </row>
    <row r="216" ht="15.75" customHeight="1">
      <c r="J216" s="28"/>
    </row>
    <row r="217" ht="12.75">
      <c r="J217" s="28"/>
    </row>
    <row r="218" ht="15.75" customHeight="1">
      <c r="J218" s="28"/>
    </row>
    <row r="219" ht="12.75">
      <c r="J219" s="28"/>
    </row>
    <row r="220" ht="12.75">
      <c r="J220" s="28"/>
    </row>
    <row r="221" ht="12.75">
      <c r="J221" s="28"/>
    </row>
    <row r="222" ht="12.75">
      <c r="J222" s="28"/>
    </row>
    <row r="223" ht="12.75">
      <c r="J223" s="28"/>
    </row>
    <row r="224" ht="12.75">
      <c r="J224" s="28"/>
    </row>
    <row r="225" ht="12.75">
      <c r="J225" s="28"/>
    </row>
    <row r="226" ht="12.75">
      <c r="J226" s="28"/>
    </row>
    <row r="227" ht="12.75">
      <c r="J227" s="28"/>
    </row>
    <row r="228" ht="12.75">
      <c r="J228" s="28"/>
    </row>
    <row r="229" ht="12.75">
      <c r="J229" s="28"/>
    </row>
    <row r="230" ht="12.75">
      <c r="J230" s="28"/>
    </row>
    <row r="231" ht="12.75">
      <c r="J231" s="28"/>
    </row>
  </sheetData>
  <sheetProtection password="E95E" sheet="1"/>
  <protectedRanges>
    <protectedRange sqref="U57" name="Obseg1_1"/>
  </protectedRanges>
  <mergeCells count="2">
    <mergeCell ref="B2:G2"/>
    <mergeCell ref="C43:F43"/>
  </mergeCells>
  <printOptions gridLines="1"/>
  <pageMargins left="0.984251968503937" right="0.1968503937007874" top="0.8267716535433072" bottom="0.5905511811023623" header="0.6692913385826772" footer="0.31496062992125984"/>
  <pageSetup fitToHeight="0" fitToWidth="1" horizontalDpi="600" verticalDpi="600" orientation="portrait" paperSize="8" r:id="rId1"/>
  <headerFooter alignWithMargins="0">
    <oddHeader>&amp;L&amp;9    
     &amp;C Predračunski elaborat za načrt 7/2 Sanacija brežin
&amp;Rmarec 2022</oddHeader>
    <oddFooter>&amp;L&amp;8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Vida šterk</dc:creator>
  <cp:keywords/>
  <dc:description/>
  <cp:lastModifiedBy>Ana Vehovec</cp:lastModifiedBy>
  <cp:lastPrinted>2022-05-11T10:32:19Z</cp:lastPrinted>
  <dcterms:created xsi:type="dcterms:W3CDTF">1999-05-18T11:51:58Z</dcterms:created>
  <dcterms:modified xsi:type="dcterms:W3CDTF">2022-06-13T10:10:24Z</dcterms:modified>
  <cp:category/>
  <cp:version/>
  <cp:contentType/>
  <cp:contentStatus/>
</cp:coreProperties>
</file>